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930" activeTab="4"/>
  </bookViews>
  <sheets>
    <sheet name="Informações Gerais" sheetId="1" r:id="rId1"/>
    <sheet name="Serv. Implantação" sheetId="2" r:id="rId2"/>
    <sheet name="Serv. Integração" sheetId="3" r:id="rId3"/>
    <sheet name="Suporte e Manutenção" sheetId="4" r:id="rId4"/>
    <sheet name="Modelo de Proposta Aberta" sheetId="5" r:id="rId5"/>
  </sheets>
  <definedNames>
    <definedName name="_xlfn.IFERROR" hidden="1">#NAME?</definedName>
    <definedName name="Lista1">'Informações Gerais'!$C$33:$C$36</definedName>
    <definedName name="lista2">'Informações Gerais'!$G$16:$G$21</definedName>
  </definedNames>
  <calcPr fullCalcOnLoad="1"/>
</workbook>
</file>

<file path=xl/sharedStrings.xml><?xml version="1.0" encoding="utf-8"?>
<sst xmlns="http://schemas.openxmlformats.org/spreadsheetml/2006/main" count="160" uniqueCount="80">
  <si>
    <t>SERVIÇOS DE IMPLANTAÇÃO - SETUP</t>
  </si>
  <si>
    <t>Consultoria em Processos Mobile</t>
  </si>
  <si>
    <t>Treinamento de Usuários</t>
  </si>
  <si>
    <t>Treinamento de Administradores</t>
  </si>
  <si>
    <t>Tipos de Serviços</t>
  </si>
  <si>
    <t>Suporte Técnico e Atendimento</t>
  </si>
  <si>
    <t>Criação do Aplicativo</t>
  </si>
  <si>
    <t>Suporte Técnico às Integrações</t>
  </si>
  <si>
    <t>Integração via Arquivos (FTP)</t>
  </si>
  <si>
    <t>Integração via Arquivos (UpLoad/Manual)</t>
  </si>
  <si>
    <t>Integração via Arquivos (API)</t>
  </si>
  <si>
    <t>Criação dos Relatórios e Gráficos</t>
  </si>
  <si>
    <t>SETUP - SERVIÇOS DE IMPLANTAÇÃO</t>
  </si>
  <si>
    <t xml:space="preserve">Desenvolvimento da Oferta Comercial em Aplicativos Móveis </t>
  </si>
  <si>
    <t>Simples</t>
  </si>
  <si>
    <t>Totais</t>
  </si>
  <si>
    <t>Valor de hora referencial para os serviços técnicos:</t>
  </si>
  <si>
    <t>Totais (Horas / Valores)</t>
  </si>
  <si>
    <t>SERVIÇOS DE INTEGRAÇÃO - SETUP</t>
  </si>
  <si>
    <t>Manutenção Evolutiva Android/Google e iOS/Apple</t>
  </si>
  <si>
    <t>I</t>
  </si>
  <si>
    <t>II</t>
  </si>
  <si>
    <t>III</t>
  </si>
  <si>
    <t>IV</t>
  </si>
  <si>
    <t>V</t>
  </si>
  <si>
    <t>VI</t>
  </si>
  <si>
    <t>Preço de Licenças por Aplicativos tipo</t>
  </si>
  <si>
    <t>Mensalidades e Manutenção</t>
  </si>
  <si>
    <t>Integração DbViewer (BD Local)</t>
  </si>
  <si>
    <t>Preço Individual conforme demanda</t>
  </si>
  <si>
    <r>
      <t xml:space="preserve">App </t>
    </r>
    <r>
      <rPr>
        <b/>
        <sz val="14"/>
        <color indexed="57"/>
        <rFont val="Calibri"/>
        <family val="2"/>
      </rPr>
      <t>uMov.me</t>
    </r>
    <r>
      <rPr>
        <sz val="14"/>
        <color indexed="57"/>
        <rFont val="Calibri"/>
        <family val="2"/>
      </rPr>
      <t xml:space="preserve"> na Loja Android/Google</t>
    </r>
  </si>
  <si>
    <r>
      <t xml:space="preserve">App </t>
    </r>
    <r>
      <rPr>
        <b/>
        <sz val="14"/>
        <color indexed="57"/>
        <rFont val="Calibri"/>
        <family val="2"/>
      </rPr>
      <t>uMov.me</t>
    </r>
    <r>
      <rPr>
        <sz val="14"/>
        <color indexed="57"/>
        <rFont val="Calibri"/>
        <family val="2"/>
      </rPr>
      <t xml:space="preserve"> na Loja iOS/Apple</t>
    </r>
  </si>
  <si>
    <r>
      <t xml:space="preserve">App </t>
    </r>
    <r>
      <rPr>
        <b/>
        <sz val="14"/>
        <color indexed="57"/>
        <rFont val="Calibri"/>
        <family val="2"/>
      </rPr>
      <t>Próprio</t>
    </r>
    <r>
      <rPr>
        <sz val="14"/>
        <color indexed="57"/>
        <rFont val="Calibri"/>
        <family val="2"/>
      </rPr>
      <t xml:space="preserve"> na Loja Android/Google</t>
    </r>
  </si>
  <si>
    <r>
      <t xml:space="preserve">App </t>
    </r>
    <r>
      <rPr>
        <b/>
        <sz val="14"/>
        <color indexed="57"/>
        <rFont val="Calibri"/>
        <family val="2"/>
      </rPr>
      <t>Próprio</t>
    </r>
    <r>
      <rPr>
        <sz val="14"/>
        <color indexed="57"/>
        <rFont val="Calibri"/>
        <family val="2"/>
      </rPr>
      <t xml:space="preserve"> na Loja iOS/Apple</t>
    </r>
  </si>
  <si>
    <t>Tipo de Serviços Eventuais</t>
  </si>
  <si>
    <t>Mapeamento de Layout's - Envio p/ Center</t>
  </si>
  <si>
    <t>Mapeamento de Layout's - Retorno do Center</t>
  </si>
  <si>
    <t>Complexidade</t>
  </si>
  <si>
    <t>Média</t>
  </si>
  <si>
    <t>horas</t>
  </si>
  <si>
    <t>Alta</t>
  </si>
  <si>
    <t>Muito Alta</t>
  </si>
  <si>
    <t>OUTROS SERVIÇOS DE IMPLANTAÇÃO - EVENTUAIS - SETUP</t>
  </si>
  <si>
    <t>Sim</t>
  </si>
  <si>
    <t>SETUP - SERVIÇOS DE INTEGRAÇÃO</t>
  </si>
  <si>
    <t>Complexidade da Implantação =&gt;</t>
  </si>
  <si>
    <t>Sub-Total =&gt;</t>
  </si>
  <si>
    <t>MENSALIDADE - SERVIÇOS DE SUPORTE E MANUTENÇÃO</t>
  </si>
  <si>
    <t>Complexidade da Integração =&gt;</t>
  </si>
  <si>
    <t>Complexidade da Manutenção e Suporte =&gt;</t>
  </si>
  <si>
    <t>Outros Serviços (Descritivo)</t>
  </si>
  <si>
    <t>Usuários</t>
  </si>
  <si>
    <t>Não</t>
  </si>
  <si>
    <t>Valor Total do Setup (Implantação + Integração)</t>
  </si>
  <si>
    <t>Valor Total da Mensalidade (Suporte + Manutenção + Usuários)</t>
  </si>
  <si>
    <t>Manutenção e Administração Google Mapas p/ Rotas</t>
  </si>
  <si>
    <t>Tipo de Serviços / Complexidade =&gt;</t>
  </si>
  <si>
    <t>Incluso no Plano uMov.me</t>
  </si>
  <si>
    <t>Desenvolvimento da Oferta Comercial em Aplicativos Móveis</t>
  </si>
  <si>
    <t>Público: Esta planilha faz parte da metodologia de negócios da plataforma uMov.me e de seus parceiros com exclusividade, resguardado por legislação e contratos formais de uso</t>
  </si>
  <si>
    <t>Objetivo: Esta planilha tem a inteção de apoiar a construção de oferta de mobilidade pelos parceiros aos seus clientes finais</t>
  </si>
  <si>
    <t>Esta planilha é apenas referencial, orienta a formatação de preços, ofertas e estratégicas de vendas e em nada constitue uma obrigação formal dos parceiros</t>
  </si>
  <si>
    <t>Todos parceiros da uMov.me devem possuir e implementar sua própria estratégia comercial, podendo servir-se do apoio desta planilha conforme melhor se adequar ao seus negócios</t>
  </si>
  <si>
    <t>A indicação de serviços e valores horas descritos aqui, são variáveis conforme região e segmento de atuação, podendo não representar os valores utilizados pelos parceiros</t>
  </si>
  <si>
    <t>Os preços dos aplicativos aqui descritos seguem uma visão genérica e pode alterar-se conforme a estratégia utilizada, região, segmento e funcionalidades utilizadas</t>
  </si>
  <si>
    <t>Esta planilha foi desenvolvida pela equipe de marketing da uMov.me, mas a responsabilidade de uso é de cada Parceiro e em nada fere contratos ou representa alguma obrigação</t>
  </si>
  <si>
    <t>Tipo de Aplicativo</t>
  </si>
  <si>
    <t>Quantidade de Usuários no Mobile, Administradores e Supervisores</t>
  </si>
  <si>
    <t>Infraestrutura, Link, Redundância e Contingência Br</t>
  </si>
  <si>
    <t>Estes itens eventuais possuem valores a serem pagos adicionalmente a uMov.me conforme o contrato de cada parceiro, faça contato antes de vender!</t>
  </si>
  <si>
    <t>Ordem de Serviços e Operações de Campo</t>
  </si>
  <si>
    <t>Logística e Ordem de Serviços</t>
  </si>
  <si>
    <t>Trade Marketing e Força de Vendas</t>
  </si>
  <si>
    <t>Força de Vendas</t>
  </si>
  <si>
    <t>Projetos Especiais e Preços TOP</t>
  </si>
  <si>
    <t>Complexidade de Serviços</t>
  </si>
  <si>
    <t>Logística e Ponto Eletrônico</t>
  </si>
  <si>
    <t>Desconto por Volume</t>
  </si>
  <si>
    <t>&lt;</t>
  </si>
  <si>
    <t xml:space="preserve">                                  Proposta Comercial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</si>
</sst>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&quot;\ #,##0.00"/>
    <numFmt numFmtId="173" formatCode="#,##0.0"/>
    <numFmt numFmtId="174" formatCode="0.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7"/>
      <name val="Calibri"/>
      <family val="2"/>
    </font>
    <font>
      <b/>
      <sz val="14"/>
      <color indexed="57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20"/>
      <color indexed="57"/>
      <name val="Calibri"/>
      <family val="2"/>
    </font>
    <font>
      <u val="single"/>
      <sz val="11"/>
      <color indexed="15"/>
      <name val="Calibri"/>
      <family val="2"/>
    </font>
    <font>
      <u val="single"/>
      <sz val="11"/>
      <color indexed="3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9"/>
      <color indexed="8"/>
      <name val="Arial"/>
      <family val="2"/>
    </font>
    <font>
      <sz val="10"/>
      <color indexed="57"/>
      <name val="Arial"/>
      <family val="2"/>
    </font>
    <font>
      <b/>
      <sz val="18"/>
      <color indexed="8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i/>
      <sz val="18"/>
      <color indexed="57"/>
      <name val="Arial"/>
      <family val="2"/>
    </font>
    <font>
      <b/>
      <sz val="10"/>
      <color indexed="57"/>
      <name val="Arial"/>
      <family val="2"/>
    </font>
    <font>
      <b/>
      <sz val="18"/>
      <color indexed="57"/>
      <name val="Calibri"/>
      <family val="2"/>
    </font>
    <font>
      <b/>
      <sz val="24"/>
      <color indexed="57"/>
      <name val="Calibri"/>
      <family val="2"/>
    </font>
    <font>
      <sz val="12"/>
      <color indexed="57"/>
      <name val="Calibri"/>
      <family val="2"/>
    </font>
    <font>
      <b/>
      <sz val="18"/>
      <name val="Calibri"/>
      <family val="2"/>
    </font>
    <font>
      <b/>
      <sz val="16"/>
      <color indexed="57"/>
      <name val="Calibri"/>
      <family val="2"/>
    </font>
    <font>
      <b/>
      <sz val="22"/>
      <color indexed="9"/>
      <name val="Calibri"/>
      <family val="2"/>
    </font>
    <font>
      <b/>
      <i/>
      <sz val="28"/>
      <color indexed="57"/>
      <name val="Arial"/>
      <family val="2"/>
    </font>
    <font>
      <b/>
      <sz val="12"/>
      <color indexed="57"/>
      <name val="Arial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20"/>
      <color theme="9" tint="-0.499969989061355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4"/>
      <color theme="9" tint="-0.4999699890613556"/>
      <name val="Calibri"/>
      <family val="2"/>
    </font>
    <font>
      <sz val="14"/>
      <color theme="9" tint="-0.4999699890613556"/>
      <name val="Calibri"/>
      <family val="2"/>
    </font>
    <font>
      <sz val="22"/>
      <color theme="1"/>
      <name val="Calibri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sz val="10"/>
      <color theme="9" tint="-0.4999699890613556"/>
      <name val="Arial"/>
      <family val="2"/>
    </font>
    <font>
      <sz val="10"/>
      <color rgb="FF375623"/>
      <name val="Arial"/>
      <family val="2"/>
    </font>
    <font>
      <b/>
      <sz val="18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375623"/>
      <name val="Arial"/>
      <family val="2"/>
    </font>
    <font>
      <b/>
      <i/>
      <sz val="18"/>
      <color theme="9" tint="-0.4999699890613556"/>
      <name val="Arial"/>
      <family val="2"/>
    </font>
    <font>
      <b/>
      <sz val="24"/>
      <color theme="9" tint="-0.4999699890613556"/>
      <name val="Calibri"/>
      <family val="2"/>
    </font>
    <font>
      <sz val="12"/>
      <color theme="9" tint="-0.4999699890613556"/>
      <name val="Calibri"/>
      <family val="2"/>
    </font>
    <font>
      <b/>
      <sz val="18"/>
      <color theme="9" tint="-0.4999699890613556"/>
      <name val="Calibri"/>
      <family val="2"/>
    </font>
    <font>
      <b/>
      <sz val="16"/>
      <color theme="9" tint="-0.4999699890613556"/>
      <name val="Calibri"/>
      <family val="2"/>
    </font>
    <font>
      <b/>
      <sz val="22"/>
      <color theme="0"/>
      <name val="Calibri"/>
      <family val="2"/>
    </font>
    <font>
      <b/>
      <sz val="18"/>
      <color theme="0"/>
      <name val="Calibri"/>
      <family val="2"/>
    </font>
    <font>
      <b/>
      <sz val="12"/>
      <color theme="9" tint="-0.4999699890613556"/>
      <name val="Arial"/>
      <family val="2"/>
    </font>
    <font>
      <b/>
      <i/>
      <sz val="28"/>
      <color theme="9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172" fontId="54" fillId="0" borderId="4" applyFont="0" applyFill="0" applyBorder="0" applyAlignment="0">
      <protection/>
    </xf>
    <xf numFmtId="0" fontId="54" fillId="0" borderId="4" applyFont="0" applyFill="0" applyBorder="0" applyProtection="0">
      <alignment horizontal="right" vertical="center" indent="4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6" fillId="0" borderId="11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67" fillId="0" borderId="0" xfId="0" applyFont="1" applyBorder="1" applyAlignment="1">
      <alignment/>
    </xf>
    <xf numFmtId="3" fontId="68" fillId="19" borderId="13" xfId="0" applyNumberFormat="1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/>
    </xf>
    <xf numFmtId="0" fontId="66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3" fontId="69" fillId="34" borderId="13" xfId="0" applyNumberFormat="1" applyFont="1" applyFill="1" applyBorder="1" applyAlignment="1">
      <alignment horizontal="center" vertical="center"/>
    </xf>
    <xf numFmtId="3" fontId="69" fillId="33" borderId="0" xfId="0" applyNumberFormat="1" applyFont="1" applyFill="1" applyBorder="1" applyAlignment="1">
      <alignment horizontal="center" vertical="center"/>
    </xf>
    <xf numFmtId="4" fontId="69" fillId="33" borderId="0" xfId="0" applyNumberFormat="1" applyFont="1" applyFill="1" applyBorder="1" applyAlignment="1">
      <alignment vertical="center"/>
    </xf>
    <xf numFmtId="0" fontId="67" fillId="0" borderId="11" xfId="0" applyFont="1" applyBorder="1" applyAlignment="1">
      <alignment/>
    </xf>
    <xf numFmtId="0" fontId="67" fillId="0" borderId="12" xfId="0" applyFont="1" applyBorder="1" applyAlignment="1">
      <alignment/>
    </xf>
    <xf numFmtId="0" fontId="67" fillId="0" borderId="0" xfId="0" applyFont="1" applyAlignment="1">
      <alignment/>
    </xf>
    <xf numFmtId="0" fontId="70" fillId="0" borderId="11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12" xfId="0" applyFont="1" applyBorder="1" applyAlignment="1">
      <alignment/>
    </xf>
    <xf numFmtId="0" fontId="70" fillId="0" borderId="0" xfId="0" applyFont="1" applyAlignment="1">
      <alignment/>
    </xf>
    <xf numFmtId="0" fontId="71" fillId="0" borderId="11" xfId="0" applyFont="1" applyBorder="1" applyAlignment="1">
      <alignment/>
    </xf>
    <xf numFmtId="0" fontId="71" fillId="0" borderId="12" xfId="0" applyFont="1" applyBorder="1" applyAlignment="1">
      <alignment/>
    </xf>
    <xf numFmtId="0" fontId="71" fillId="0" borderId="0" xfId="0" applyFont="1" applyAlignment="1">
      <alignment/>
    </xf>
    <xf numFmtId="0" fontId="71" fillId="0" borderId="14" xfId="0" applyFont="1" applyBorder="1" applyAlignment="1">
      <alignment/>
    </xf>
    <xf numFmtId="0" fontId="71" fillId="0" borderId="15" xfId="0" applyFont="1" applyBorder="1" applyAlignment="1">
      <alignment horizontal="center"/>
    </xf>
    <xf numFmtId="0" fontId="71" fillId="0" borderId="16" xfId="0" applyFont="1" applyBorder="1" applyAlignment="1">
      <alignment/>
    </xf>
    <xf numFmtId="0" fontId="71" fillId="0" borderId="16" xfId="0" applyFont="1" applyBorder="1" applyAlignment="1">
      <alignment horizontal="right"/>
    </xf>
    <xf numFmtId="0" fontId="71" fillId="0" borderId="17" xfId="0" applyFont="1" applyBorder="1" applyAlignment="1">
      <alignment/>
    </xf>
    <xf numFmtId="0" fontId="71" fillId="0" borderId="0" xfId="0" applyFont="1" applyAlignment="1">
      <alignment horizontal="right"/>
    </xf>
    <xf numFmtId="0" fontId="71" fillId="0" borderId="18" xfId="0" applyFont="1" applyBorder="1" applyAlignment="1">
      <alignment/>
    </xf>
    <xf numFmtId="0" fontId="71" fillId="0" borderId="19" xfId="0" applyFont="1" applyBorder="1" applyAlignment="1">
      <alignment/>
    </xf>
    <xf numFmtId="0" fontId="71" fillId="0" borderId="20" xfId="0" applyFont="1" applyBorder="1" applyAlignment="1">
      <alignment/>
    </xf>
    <xf numFmtId="0" fontId="71" fillId="0" borderId="11" xfId="0" applyFont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1" fillId="0" borderId="14" xfId="0" applyFont="1" applyBorder="1" applyAlignment="1">
      <alignment/>
    </xf>
    <xf numFmtId="0" fontId="71" fillId="0" borderId="16" xfId="0" applyFont="1" applyBorder="1" applyAlignment="1">
      <alignment/>
    </xf>
    <xf numFmtId="0" fontId="71" fillId="0" borderId="17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vertical="center"/>
    </xf>
    <xf numFmtId="0" fontId="71" fillId="0" borderId="16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71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11" xfId="0" applyFont="1" applyBorder="1" applyAlignment="1">
      <alignment/>
    </xf>
    <xf numFmtId="0" fontId="73" fillId="0" borderId="0" xfId="0" applyFont="1" applyBorder="1" applyAlignment="1">
      <alignment/>
    </xf>
    <xf numFmtId="3" fontId="69" fillId="34" borderId="13" xfId="0" applyNumberFormat="1" applyFont="1" applyFill="1" applyBorder="1" applyAlignment="1">
      <alignment horizontal="center" vertical="center"/>
    </xf>
    <xf numFmtId="0" fontId="74" fillId="34" borderId="21" xfId="0" applyFont="1" applyFill="1" applyBorder="1" applyAlignment="1">
      <alignment horizontal="left" vertical="center"/>
    </xf>
    <xf numFmtId="3" fontId="69" fillId="34" borderId="22" xfId="0" applyNumberFormat="1" applyFont="1" applyFill="1" applyBorder="1" applyAlignment="1">
      <alignment horizontal="center" vertical="center"/>
    </xf>
    <xf numFmtId="44" fontId="69" fillId="34" borderId="13" xfId="49" applyFont="1" applyFill="1" applyBorder="1" applyAlignment="1">
      <alignment horizontal="center" vertical="center"/>
    </xf>
    <xf numFmtId="3" fontId="69" fillId="34" borderId="23" xfId="0" applyNumberFormat="1" applyFont="1" applyFill="1" applyBorder="1" applyAlignment="1">
      <alignment horizontal="center" vertical="center"/>
    </xf>
    <xf numFmtId="44" fontId="69" fillId="34" borderId="13" xfId="49" applyFont="1" applyFill="1" applyBorder="1" applyAlignment="1">
      <alignment vertical="center"/>
    </xf>
    <xf numFmtId="44" fontId="68" fillId="19" borderId="13" xfId="49" applyFont="1" applyFill="1" applyBorder="1" applyAlignment="1" applyProtection="1">
      <alignment vertical="center" wrapText="1"/>
      <protection locked="0"/>
    </xf>
    <xf numFmtId="44" fontId="69" fillId="34" borderId="24" xfId="49" applyFont="1" applyFill="1" applyBorder="1" applyAlignment="1">
      <alignment vertical="center"/>
    </xf>
    <xf numFmtId="0" fontId="75" fillId="35" borderId="13" xfId="0" applyFont="1" applyFill="1" applyBorder="1" applyAlignment="1">
      <alignment horizontal="center" vertical="center"/>
    </xf>
    <xf numFmtId="0" fontId="76" fillId="36" borderId="13" xfId="0" applyFont="1" applyFill="1" applyBorder="1" applyAlignment="1">
      <alignment horizontal="center" vertical="center"/>
    </xf>
    <xf numFmtId="3" fontId="33" fillId="36" borderId="13" xfId="0" applyNumberFormat="1" applyFont="1" applyFill="1" applyBorder="1" applyAlignment="1">
      <alignment horizontal="center" vertical="center"/>
    </xf>
    <xf numFmtId="44" fontId="5" fillId="36" borderId="13" xfId="49" applyFont="1" applyFill="1" applyBorder="1" applyAlignment="1">
      <alignment horizontal="center" vertical="center"/>
    </xf>
    <xf numFmtId="9" fontId="4" fillId="37" borderId="13" xfId="0" applyNumberFormat="1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left" vertical="center"/>
    </xf>
    <xf numFmtId="0" fontId="4" fillId="34" borderId="26" xfId="0" applyFont="1" applyFill="1" applyBorder="1" applyAlignment="1">
      <alignment horizontal="left" vertical="center"/>
    </xf>
    <xf numFmtId="3" fontId="33" fillId="36" borderId="24" xfId="0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12" xfId="0" applyFont="1" applyBorder="1" applyAlignment="1">
      <alignment/>
    </xf>
    <xf numFmtId="0" fontId="35" fillId="0" borderId="0" xfId="0" applyFont="1" applyAlignment="1">
      <alignment/>
    </xf>
    <xf numFmtId="0" fontId="4" fillId="34" borderId="13" xfId="0" applyFont="1" applyFill="1" applyBorder="1" applyAlignment="1">
      <alignment horizontal="center" vertical="center"/>
    </xf>
    <xf numFmtId="3" fontId="36" fillId="36" borderId="23" xfId="0" applyNumberFormat="1" applyFont="1" applyFill="1" applyBorder="1" applyAlignment="1">
      <alignment horizontal="center" vertical="center"/>
    </xf>
    <xf numFmtId="0" fontId="77" fillId="34" borderId="27" xfId="0" applyFont="1" applyFill="1" applyBorder="1" applyAlignment="1">
      <alignment horizontal="left" vertical="center"/>
    </xf>
    <xf numFmtId="0" fontId="77" fillId="34" borderId="28" xfId="0" applyFont="1" applyFill="1" applyBorder="1" applyAlignment="1">
      <alignment horizontal="left" vertical="center"/>
    </xf>
    <xf numFmtId="0" fontId="78" fillId="35" borderId="13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71" fillId="0" borderId="13" xfId="0" applyFont="1" applyBorder="1" applyAlignment="1">
      <alignment horizontal="left" vertical="center"/>
    </xf>
    <xf numFmtId="0" fontId="74" fillId="34" borderId="13" xfId="0" applyFont="1" applyFill="1" applyBorder="1" applyAlignment="1">
      <alignment horizontal="left" vertical="center" indent="1"/>
    </xf>
    <xf numFmtId="0" fontId="4" fillId="34" borderId="13" xfId="0" applyFont="1" applyFill="1" applyBorder="1" applyAlignment="1">
      <alignment horizontal="left" vertical="center" indent="8"/>
    </xf>
    <xf numFmtId="0" fontId="71" fillId="0" borderId="18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71" fillId="0" borderId="20" xfId="0" applyFont="1" applyBorder="1" applyAlignment="1">
      <alignment horizontal="center"/>
    </xf>
    <xf numFmtId="0" fontId="79" fillId="0" borderId="30" xfId="0" applyFont="1" applyBorder="1" applyAlignment="1">
      <alignment horizontal="right" vertical="center" indent="4"/>
    </xf>
    <xf numFmtId="0" fontId="79" fillId="0" borderId="4" xfId="0" applyFont="1" applyBorder="1" applyAlignment="1">
      <alignment horizontal="right" vertical="center" indent="4"/>
    </xf>
    <xf numFmtId="0" fontId="79" fillId="0" borderId="31" xfId="0" applyFont="1" applyBorder="1" applyAlignment="1">
      <alignment horizontal="right" vertical="center" indent="4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9" fillId="34" borderId="25" xfId="0" applyFont="1" applyFill="1" applyBorder="1" applyAlignment="1">
      <alignment horizontal="left" vertical="center" indent="1"/>
    </xf>
    <xf numFmtId="0" fontId="69" fillId="34" borderId="29" xfId="0" applyFont="1" applyFill="1" applyBorder="1" applyAlignment="1">
      <alignment horizontal="left" vertical="center" indent="1"/>
    </xf>
    <xf numFmtId="0" fontId="69" fillId="34" borderId="21" xfId="0" applyFont="1" applyFill="1" applyBorder="1" applyAlignment="1">
      <alignment horizontal="left" vertical="center" indent="1"/>
    </xf>
    <xf numFmtId="0" fontId="68" fillId="33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8" fillId="19" borderId="25" xfId="0" applyFont="1" applyFill="1" applyBorder="1" applyAlignment="1">
      <alignment horizontal="right" vertical="center"/>
    </xf>
    <xf numFmtId="0" fontId="68" fillId="19" borderId="29" xfId="0" applyFont="1" applyFill="1" applyBorder="1" applyAlignment="1">
      <alignment horizontal="right" vertical="center"/>
    </xf>
    <xf numFmtId="0" fontId="68" fillId="19" borderId="21" xfId="0" applyFont="1" applyFill="1" applyBorder="1" applyAlignment="1">
      <alignment horizontal="right" vertical="center"/>
    </xf>
    <xf numFmtId="0" fontId="68" fillId="19" borderId="22" xfId="0" applyFont="1" applyFill="1" applyBorder="1" applyAlignment="1">
      <alignment horizontal="center" vertical="center" wrapText="1"/>
    </xf>
    <xf numFmtId="0" fontId="69" fillId="34" borderId="27" xfId="0" applyFont="1" applyFill="1" applyBorder="1" applyAlignment="1">
      <alignment horizontal="left" vertical="center" indent="1"/>
    </xf>
    <xf numFmtId="0" fontId="69" fillId="34" borderId="32" xfId="0" applyFont="1" applyFill="1" applyBorder="1" applyAlignment="1">
      <alignment horizontal="left" vertical="center" indent="1"/>
    </xf>
    <xf numFmtId="0" fontId="69" fillId="34" borderId="28" xfId="0" applyFont="1" applyFill="1" applyBorder="1" applyAlignment="1">
      <alignment horizontal="left" vertical="center" indent="1"/>
    </xf>
    <xf numFmtId="0" fontId="80" fillId="7" borderId="13" xfId="0" applyFont="1" applyFill="1" applyBorder="1" applyAlignment="1">
      <alignment horizontal="center" vertical="center"/>
    </xf>
    <xf numFmtId="0" fontId="68" fillId="19" borderId="26" xfId="0" applyFont="1" applyFill="1" applyBorder="1" applyAlignment="1">
      <alignment horizontal="center" vertical="center"/>
    </xf>
    <xf numFmtId="0" fontId="68" fillId="19" borderId="33" xfId="0" applyFont="1" applyFill="1" applyBorder="1" applyAlignment="1">
      <alignment horizontal="center" vertical="center"/>
    </xf>
    <xf numFmtId="0" fontId="68" fillId="19" borderId="34" xfId="0" applyFont="1" applyFill="1" applyBorder="1" applyAlignment="1">
      <alignment horizontal="center" vertical="center"/>
    </xf>
    <xf numFmtId="0" fontId="81" fillId="33" borderId="13" xfId="0" applyFont="1" applyFill="1" applyBorder="1" applyAlignment="1">
      <alignment horizontal="left" vertical="center"/>
    </xf>
    <xf numFmtId="0" fontId="82" fillId="19" borderId="25" xfId="0" applyFont="1" applyFill="1" applyBorder="1" applyAlignment="1">
      <alignment horizontal="center" vertical="center"/>
    </xf>
    <xf numFmtId="0" fontId="82" fillId="19" borderId="29" xfId="0" applyFont="1" applyFill="1" applyBorder="1" applyAlignment="1">
      <alignment horizontal="center" vertical="center"/>
    </xf>
    <xf numFmtId="0" fontId="68" fillId="19" borderId="25" xfId="0" applyFont="1" applyFill="1" applyBorder="1" applyAlignment="1">
      <alignment horizontal="center" vertical="center"/>
    </xf>
    <xf numFmtId="0" fontId="68" fillId="19" borderId="29" xfId="0" applyFont="1" applyFill="1" applyBorder="1" applyAlignment="1">
      <alignment horizontal="center" vertical="center"/>
    </xf>
    <xf numFmtId="0" fontId="68" fillId="19" borderId="21" xfId="0" applyFont="1" applyFill="1" applyBorder="1" applyAlignment="1">
      <alignment horizontal="center" vertical="center"/>
    </xf>
    <xf numFmtId="0" fontId="80" fillId="7" borderId="25" xfId="0" applyFont="1" applyFill="1" applyBorder="1" applyAlignment="1">
      <alignment horizontal="center" vertical="center"/>
    </xf>
    <xf numFmtId="0" fontId="80" fillId="7" borderId="29" xfId="0" applyFont="1" applyFill="1" applyBorder="1" applyAlignment="1">
      <alignment horizontal="center" vertical="center"/>
    </xf>
    <xf numFmtId="0" fontId="80" fillId="7" borderId="21" xfId="0" applyFont="1" applyFill="1" applyBorder="1" applyAlignment="1">
      <alignment horizontal="center" vertical="center"/>
    </xf>
    <xf numFmtId="0" fontId="33" fillId="19" borderId="25" xfId="0" applyFont="1" applyFill="1" applyBorder="1" applyAlignment="1">
      <alignment horizontal="center" vertical="center"/>
    </xf>
    <xf numFmtId="0" fontId="33" fillId="19" borderId="29" xfId="0" applyFont="1" applyFill="1" applyBorder="1" applyAlignment="1">
      <alignment horizontal="center" vertical="center"/>
    </xf>
    <xf numFmtId="0" fontId="33" fillId="19" borderId="21" xfId="0" applyFont="1" applyFill="1" applyBorder="1" applyAlignment="1">
      <alignment horizontal="center" vertical="center"/>
    </xf>
    <xf numFmtId="0" fontId="42" fillId="19" borderId="25" xfId="0" applyFont="1" applyFill="1" applyBorder="1" applyAlignment="1">
      <alignment horizontal="center" vertical="center"/>
    </xf>
    <xf numFmtId="0" fontId="42" fillId="19" borderId="29" xfId="0" applyFont="1" applyFill="1" applyBorder="1" applyAlignment="1">
      <alignment horizontal="center" vertical="center"/>
    </xf>
    <xf numFmtId="3" fontId="81" fillId="34" borderId="25" xfId="0" applyNumberFormat="1" applyFont="1" applyFill="1" applyBorder="1" applyAlignment="1">
      <alignment horizontal="center" vertical="center"/>
    </xf>
    <xf numFmtId="3" fontId="81" fillId="34" borderId="21" xfId="0" applyNumberFormat="1" applyFont="1" applyFill="1" applyBorder="1" applyAlignment="1">
      <alignment horizontal="center" vertical="center"/>
    </xf>
    <xf numFmtId="172" fontId="83" fillId="13" borderId="25" xfId="0" applyNumberFormat="1" applyFont="1" applyFill="1" applyBorder="1" applyAlignment="1">
      <alignment horizontal="center" vertical="center"/>
    </xf>
    <xf numFmtId="172" fontId="83" fillId="13" borderId="29" xfId="0" applyNumberFormat="1" applyFont="1" applyFill="1" applyBorder="1" applyAlignment="1">
      <alignment horizontal="center" vertical="center"/>
    </xf>
    <xf numFmtId="172" fontId="83" fillId="13" borderId="21" xfId="0" applyNumberFormat="1" applyFont="1" applyFill="1" applyBorder="1" applyAlignment="1">
      <alignment horizontal="center" vertical="center"/>
    </xf>
    <xf numFmtId="172" fontId="84" fillId="38" borderId="25" xfId="0" applyNumberFormat="1" applyFont="1" applyFill="1" applyBorder="1" applyAlignment="1">
      <alignment horizontal="center" vertical="center"/>
    </xf>
    <xf numFmtId="172" fontId="84" fillId="38" borderId="29" xfId="0" applyNumberFormat="1" applyFont="1" applyFill="1" applyBorder="1" applyAlignment="1">
      <alignment horizontal="center" vertical="center"/>
    </xf>
    <xf numFmtId="172" fontId="84" fillId="38" borderId="21" xfId="0" applyNumberFormat="1" applyFont="1" applyFill="1" applyBorder="1" applyAlignment="1">
      <alignment horizontal="center" vertical="center"/>
    </xf>
    <xf numFmtId="0" fontId="83" fillId="7" borderId="25" xfId="0" applyFont="1" applyFill="1" applyBorder="1" applyAlignment="1">
      <alignment horizontal="center" vertical="center"/>
    </xf>
    <xf numFmtId="0" fontId="83" fillId="7" borderId="29" xfId="0" applyFont="1" applyFill="1" applyBorder="1" applyAlignment="1">
      <alignment horizontal="center" vertical="center"/>
    </xf>
    <xf numFmtId="0" fontId="83" fillId="7" borderId="21" xfId="0" applyFont="1" applyFill="1" applyBorder="1" applyAlignment="1">
      <alignment horizontal="center" vertical="center"/>
    </xf>
    <xf numFmtId="0" fontId="68" fillId="19" borderId="25" xfId="0" applyFont="1" applyFill="1" applyBorder="1" applyAlignment="1">
      <alignment horizontal="center" vertical="center" wrapText="1"/>
    </xf>
    <xf numFmtId="0" fontId="68" fillId="19" borderId="29" xfId="0" applyFont="1" applyFill="1" applyBorder="1" applyAlignment="1">
      <alignment horizontal="center" vertical="center" wrapText="1"/>
    </xf>
    <xf numFmtId="0" fontId="68" fillId="19" borderId="21" xfId="0" applyFont="1" applyFill="1" applyBorder="1" applyAlignment="1">
      <alignment horizontal="center" vertical="center" wrapText="1"/>
    </xf>
    <xf numFmtId="3" fontId="6" fillId="36" borderId="25" xfId="0" applyNumberFormat="1" applyFont="1" applyFill="1" applyBorder="1" applyAlignment="1">
      <alignment horizontal="center" vertical="center"/>
    </xf>
    <xf numFmtId="3" fontId="6" fillId="36" borderId="29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69" fillId="34" borderId="13" xfId="0" applyNumberFormat="1" applyFont="1" applyFill="1" applyBorder="1" applyAlignment="1">
      <alignment horizontal="center" vertical="center"/>
    </xf>
    <xf numFmtId="0" fontId="85" fillId="38" borderId="13" xfId="0" applyFont="1" applyFill="1" applyBorder="1" applyAlignment="1">
      <alignment horizontal="right" vertical="center"/>
    </xf>
    <xf numFmtId="0" fontId="86" fillId="13" borderId="25" xfId="0" applyFont="1" applyFill="1" applyBorder="1" applyAlignment="1">
      <alignment horizontal="right" vertical="center"/>
    </xf>
    <xf numFmtId="0" fontId="86" fillId="13" borderId="21" xfId="0" applyFont="1" applyFill="1" applyBorder="1" applyAlignment="1">
      <alignment horizontal="right" vertical="center"/>
    </xf>
    <xf numFmtId="0" fontId="69" fillId="34" borderId="13" xfId="0" applyFont="1" applyFill="1" applyBorder="1" applyAlignment="1">
      <alignment horizontal="left" vertical="center" indent="1"/>
    </xf>
    <xf numFmtId="0" fontId="68" fillId="13" borderId="13" xfId="0" applyFont="1" applyFill="1" applyBorder="1" applyAlignment="1">
      <alignment horizontal="right" vertical="center"/>
    </xf>
    <xf numFmtId="0" fontId="87" fillId="0" borderId="30" xfId="0" applyFont="1" applyBorder="1" applyAlignment="1">
      <alignment horizontal="center" vertical="center"/>
    </xf>
    <xf numFmtId="0" fontId="87" fillId="0" borderId="4" xfId="0" applyFont="1" applyBorder="1" applyAlignment="1">
      <alignment horizontal="center" vertical="center"/>
    </xf>
    <xf numFmtId="0" fontId="87" fillId="0" borderId="3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68" fillId="19" borderId="22" xfId="0" applyFont="1" applyFill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2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152400</xdr:rowOff>
    </xdr:from>
    <xdr:to>
      <xdr:col>4</xdr:col>
      <xdr:colOff>504825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2105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152400</xdr:rowOff>
    </xdr:from>
    <xdr:to>
      <xdr:col>4</xdr:col>
      <xdr:colOff>295275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2400"/>
          <a:ext cx="2085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123825</xdr:rowOff>
    </xdr:from>
    <xdr:to>
      <xdr:col>4</xdr:col>
      <xdr:colOff>161925</xdr:colOff>
      <xdr:row>0</xdr:row>
      <xdr:rowOff>733425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2076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142875</xdr:rowOff>
    </xdr:from>
    <xdr:to>
      <xdr:col>3</xdr:col>
      <xdr:colOff>1066800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42875"/>
          <a:ext cx="2066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219075</xdr:rowOff>
    </xdr:from>
    <xdr:to>
      <xdr:col>2</xdr:col>
      <xdr:colOff>1924050</xdr:colOff>
      <xdr:row>0</xdr:row>
      <xdr:rowOff>762000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19075"/>
          <a:ext cx="1866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B1:O36"/>
  <sheetViews>
    <sheetView zoomScalePageLayoutView="0" workbookViewId="0" topLeftCell="A10">
      <selection activeCell="H14" sqref="H14"/>
    </sheetView>
  </sheetViews>
  <sheetFormatPr defaultColWidth="8.8515625" defaultRowHeight="15"/>
  <cols>
    <col min="1" max="2" width="1.1484375" style="0" customWidth="1"/>
    <col min="3" max="7" width="12.00390625" style="0" customWidth="1"/>
    <col min="8" max="8" width="18.57421875" style="47" bestFit="1" customWidth="1"/>
    <col min="9" max="9" width="3.140625" style="0" customWidth="1"/>
    <col min="10" max="14" width="11.00390625" style="7" customWidth="1"/>
    <col min="15" max="16" width="1.1484375" style="0" customWidth="1"/>
  </cols>
  <sheetData>
    <row r="1" spans="2:15" ht="72.75" customHeight="1" thickBot="1">
      <c r="B1" s="86" t="s">
        <v>13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</row>
    <row r="2" spans="2:15" ht="6" customHeight="1"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2:15" s="26" customFormat="1" ht="24" customHeight="1">
      <c r="B3" s="24"/>
      <c r="C3" s="81" t="s">
        <v>59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25"/>
    </row>
    <row r="4" spans="2:15" s="26" customFormat="1" ht="24" customHeight="1">
      <c r="B4" s="24"/>
      <c r="C4" s="81" t="s">
        <v>60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25"/>
    </row>
    <row r="5" spans="2:15" s="26" customFormat="1" ht="24" customHeight="1">
      <c r="B5" s="24"/>
      <c r="C5" s="81" t="s">
        <v>61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25"/>
    </row>
    <row r="6" spans="2:15" s="26" customFormat="1" ht="24" customHeight="1">
      <c r="B6" s="24"/>
      <c r="C6" s="81" t="s">
        <v>62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25"/>
    </row>
    <row r="7" spans="2:15" s="26" customFormat="1" ht="24" customHeight="1">
      <c r="B7" s="24"/>
      <c r="C7" s="81" t="s">
        <v>63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25"/>
    </row>
    <row r="8" spans="2:15" s="26" customFormat="1" ht="24" customHeight="1">
      <c r="B8" s="24"/>
      <c r="C8" s="81" t="s">
        <v>64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25"/>
    </row>
    <row r="9" spans="2:15" s="26" customFormat="1" ht="24" customHeight="1">
      <c r="B9" s="24"/>
      <c r="C9" s="81" t="s">
        <v>65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25"/>
    </row>
    <row r="10" spans="2:15" s="26" customFormat="1" ht="6" customHeight="1" thickBot="1">
      <c r="B10" s="27"/>
      <c r="C10" s="28"/>
      <c r="D10" s="28"/>
      <c r="E10" s="28"/>
      <c r="F10" s="28"/>
      <c r="G10" s="28"/>
      <c r="H10" s="44"/>
      <c r="I10" s="29"/>
      <c r="J10" s="30"/>
      <c r="K10" s="30"/>
      <c r="L10" s="30"/>
      <c r="M10" s="30"/>
      <c r="N10" s="30"/>
      <c r="O10" s="31"/>
    </row>
    <row r="11" spans="8:14" s="26" customFormat="1" ht="5.25" customHeight="1" thickBot="1">
      <c r="H11" s="45"/>
      <c r="J11" s="32"/>
      <c r="K11" s="32"/>
      <c r="L11" s="32"/>
      <c r="M11" s="32"/>
      <c r="N11" s="32"/>
    </row>
    <row r="12" spans="2:9" s="26" customFormat="1" ht="6" customHeight="1">
      <c r="B12" s="33"/>
      <c r="C12" s="34"/>
      <c r="D12" s="34"/>
      <c r="E12" s="34"/>
      <c r="F12" s="34"/>
      <c r="G12" s="34"/>
      <c r="H12" s="46"/>
      <c r="I12" s="35"/>
    </row>
    <row r="13" spans="2:9" s="38" customFormat="1" ht="24" customHeight="1">
      <c r="B13" s="36"/>
      <c r="C13" s="82" t="s">
        <v>16</v>
      </c>
      <c r="D13" s="82"/>
      <c r="E13" s="82"/>
      <c r="F13" s="82"/>
      <c r="G13" s="82"/>
      <c r="H13" s="63">
        <v>125</v>
      </c>
      <c r="I13" s="37"/>
    </row>
    <row r="14" spans="2:15" s="26" customFormat="1" ht="6" customHeight="1" thickBot="1">
      <c r="B14" s="39"/>
      <c r="C14" s="40"/>
      <c r="D14" s="40"/>
      <c r="E14" s="40"/>
      <c r="F14" s="40"/>
      <c r="G14" s="40"/>
      <c r="H14" s="44"/>
      <c r="I14" s="41"/>
      <c r="J14" s="42"/>
      <c r="K14" s="42"/>
      <c r="L14" s="42"/>
      <c r="M14" s="42"/>
      <c r="N14" s="42"/>
      <c r="O14" s="42"/>
    </row>
    <row r="15" spans="2:15" s="26" customFormat="1" ht="6" customHeight="1"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5"/>
    </row>
    <row r="16" spans="2:15" s="38" customFormat="1" ht="24" customHeight="1">
      <c r="B16" s="36"/>
      <c r="C16" s="77" t="s">
        <v>26</v>
      </c>
      <c r="D16" s="78"/>
      <c r="E16" s="78"/>
      <c r="F16" s="79"/>
      <c r="G16" s="72" t="s">
        <v>20</v>
      </c>
      <c r="H16" s="63">
        <v>39.9</v>
      </c>
      <c r="I16" s="43"/>
      <c r="J16" s="80" t="s">
        <v>76</v>
      </c>
      <c r="K16" s="80"/>
      <c r="L16" s="80"/>
      <c r="M16" s="80"/>
      <c r="N16" s="80"/>
      <c r="O16" s="37"/>
    </row>
    <row r="17" spans="2:15" s="38" customFormat="1" ht="24" customHeight="1">
      <c r="B17" s="36"/>
      <c r="C17" s="77" t="s">
        <v>26</v>
      </c>
      <c r="D17" s="78"/>
      <c r="E17" s="78"/>
      <c r="F17" s="79"/>
      <c r="G17" s="72" t="s">
        <v>21</v>
      </c>
      <c r="H17" s="63">
        <v>49.9</v>
      </c>
      <c r="I17" s="43"/>
      <c r="J17" s="80" t="s">
        <v>70</v>
      </c>
      <c r="K17" s="80"/>
      <c r="L17" s="80"/>
      <c r="M17" s="80"/>
      <c r="N17" s="80"/>
      <c r="O17" s="37"/>
    </row>
    <row r="18" spans="2:15" s="38" customFormat="1" ht="24" customHeight="1">
      <c r="B18" s="36"/>
      <c r="C18" s="77" t="s">
        <v>26</v>
      </c>
      <c r="D18" s="78"/>
      <c r="E18" s="78"/>
      <c r="F18" s="79"/>
      <c r="G18" s="72" t="s">
        <v>22</v>
      </c>
      <c r="H18" s="63">
        <v>59.9</v>
      </c>
      <c r="I18" s="43"/>
      <c r="J18" s="80" t="s">
        <v>71</v>
      </c>
      <c r="K18" s="80"/>
      <c r="L18" s="80"/>
      <c r="M18" s="80"/>
      <c r="N18" s="80"/>
      <c r="O18" s="37"/>
    </row>
    <row r="19" spans="2:15" s="38" customFormat="1" ht="24" customHeight="1">
      <c r="B19" s="36"/>
      <c r="C19" s="77" t="s">
        <v>26</v>
      </c>
      <c r="D19" s="78"/>
      <c r="E19" s="78"/>
      <c r="F19" s="79"/>
      <c r="G19" s="72" t="s">
        <v>23</v>
      </c>
      <c r="H19" s="63">
        <v>69.9</v>
      </c>
      <c r="I19" s="43"/>
      <c r="J19" s="80" t="s">
        <v>72</v>
      </c>
      <c r="K19" s="80"/>
      <c r="L19" s="80"/>
      <c r="M19" s="80"/>
      <c r="N19" s="80"/>
      <c r="O19" s="37"/>
    </row>
    <row r="20" spans="2:15" s="38" customFormat="1" ht="24" customHeight="1">
      <c r="B20" s="36"/>
      <c r="C20" s="77" t="s">
        <v>26</v>
      </c>
      <c r="D20" s="78"/>
      <c r="E20" s="78"/>
      <c r="F20" s="79"/>
      <c r="G20" s="72" t="s">
        <v>24</v>
      </c>
      <c r="H20" s="63">
        <v>79.9</v>
      </c>
      <c r="I20" s="43"/>
      <c r="J20" s="80" t="s">
        <v>73</v>
      </c>
      <c r="K20" s="80"/>
      <c r="L20" s="80"/>
      <c r="M20" s="80"/>
      <c r="N20" s="80"/>
      <c r="O20" s="37"/>
    </row>
    <row r="21" spans="2:15" s="38" customFormat="1" ht="24" customHeight="1">
      <c r="B21" s="36"/>
      <c r="C21" s="77" t="s">
        <v>26</v>
      </c>
      <c r="D21" s="78"/>
      <c r="E21" s="78"/>
      <c r="F21" s="79"/>
      <c r="G21" s="72" t="s">
        <v>25</v>
      </c>
      <c r="H21" s="63">
        <v>89.9</v>
      </c>
      <c r="I21" s="43"/>
      <c r="J21" s="80" t="s">
        <v>74</v>
      </c>
      <c r="K21" s="80"/>
      <c r="L21" s="80"/>
      <c r="M21" s="80"/>
      <c r="N21" s="80"/>
      <c r="O21" s="37"/>
    </row>
    <row r="22" spans="2:15" s="26" customFormat="1" ht="6" customHeight="1" thickBot="1">
      <c r="B22" s="27"/>
      <c r="C22" s="28"/>
      <c r="D22" s="28"/>
      <c r="E22" s="28"/>
      <c r="F22" s="28"/>
      <c r="G22" s="28"/>
      <c r="H22" s="44"/>
      <c r="I22" s="29"/>
      <c r="J22" s="29"/>
      <c r="K22" s="29"/>
      <c r="L22" s="29"/>
      <c r="M22" s="29"/>
      <c r="N22" s="29"/>
      <c r="O22" s="31"/>
    </row>
    <row r="23" spans="8:14" s="26" customFormat="1" ht="12.75">
      <c r="H23" s="45"/>
      <c r="J23" s="32"/>
      <c r="K23" s="32"/>
      <c r="L23" s="32"/>
      <c r="M23" s="32"/>
      <c r="N23" s="32"/>
    </row>
    <row r="24" spans="3:4" ht="15">
      <c r="C24" s="76" t="s">
        <v>77</v>
      </c>
      <c r="D24" s="76"/>
    </row>
    <row r="25" spans="3:4" ht="15">
      <c r="C25" s="60">
        <v>20</v>
      </c>
      <c r="D25" s="64">
        <v>0</v>
      </c>
    </row>
    <row r="26" spans="3:4" ht="15">
      <c r="C26" s="60">
        <v>30</v>
      </c>
      <c r="D26" s="64">
        <v>0.05</v>
      </c>
    </row>
    <row r="27" spans="3:4" ht="15">
      <c r="C27" s="60">
        <v>50</v>
      </c>
      <c r="D27" s="64">
        <v>0.1</v>
      </c>
    </row>
    <row r="28" spans="3:4" ht="15">
      <c r="C28" s="60">
        <v>100</v>
      </c>
      <c r="D28" s="64">
        <v>0.15</v>
      </c>
    </row>
    <row r="29" spans="3:4" ht="15">
      <c r="C29" s="60">
        <v>250</v>
      </c>
      <c r="D29" s="64">
        <v>0.2</v>
      </c>
    </row>
    <row r="30" spans="3:4" ht="15">
      <c r="C30" s="60">
        <v>500</v>
      </c>
      <c r="D30" s="64">
        <v>0.3</v>
      </c>
    </row>
    <row r="32" spans="3:4" ht="15">
      <c r="C32" s="74" t="s">
        <v>75</v>
      </c>
      <c r="D32" s="75"/>
    </row>
    <row r="33" spans="3:4" ht="15">
      <c r="C33" s="65" t="s">
        <v>14</v>
      </c>
      <c r="D33" s="53"/>
    </row>
    <row r="34" spans="3:4" ht="15">
      <c r="C34" s="66" t="s">
        <v>38</v>
      </c>
      <c r="D34" s="53"/>
    </row>
    <row r="35" spans="3:4" ht="15">
      <c r="C35" s="65" t="s">
        <v>40</v>
      </c>
      <c r="D35" s="53"/>
    </row>
    <row r="36" spans="3:4" ht="15">
      <c r="C36" s="65" t="s">
        <v>41</v>
      </c>
      <c r="D36" s="53"/>
    </row>
  </sheetData>
  <sheetProtection/>
  <mergeCells count="25">
    <mergeCell ref="B1:O1"/>
    <mergeCell ref="C9:N9"/>
    <mergeCell ref="C8:N8"/>
    <mergeCell ref="C7:N7"/>
    <mergeCell ref="C6:N6"/>
    <mergeCell ref="B2:O2"/>
    <mergeCell ref="C4:N4"/>
    <mergeCell ref="C3:N3"/>
    <mergeCell ref="J20:N20"/>
    <mergeCell ref="J21:N21"/>
    <mergeCell ref="C16:F16"/>
    <mergeCell ref="C17:F17"/>
    <mergeCell ref="C18:F18"/>
    <mergeCell ref="C19:F19"/>
    <mergeCell ref="J18:N18"/>
    <mergeCell ref="C32:D32"/>
    <mergeCell ref="C24:D24"/>
    <mergeCell ref="C20:F20"/>
    <mergeCell ref="C21:F21"/>
    <mergeCell ref="J16:N16"/>
    <mergeCell ref="C5:N5"/>
    <mergeCell ref="J17:N17"/>
    <mergeCell ref="C13:G13"/>
    <mergeCell ref="B15:O15"/>
    <mergeCell ref="J19:N1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R20"/>
  <sheetViews>
    <sheetView zoomScale="90" zoomScaleNormal="90" zoomScalePageLayoutView="0" workbookViewId="0" topLeftCell="A4">
      <selection activeCell="J15" sqref="J15:K15"/>
    </sheetView>
  </sheetViews>
  <sheetFormatPr defaultColWidth="8.8515625" defaultRowHeight="15"/>
  <cols>
    <col min="1" max="2" width="1.57421875" style="0" customWidth="1"/>
    <col min="3" max="5" width="13.8515625" style="0" customWidth="1"/>
    <col min="6" max="6" width="1.57421875" style="0" customWidth="1"/>
    <col min="7" max="7" width="11.140625" style="0" customWidth="1"/>
    <col min="8" max="8" width="16.57421875" style="0" bestFit="1" customWidth="1"/>
    <col min="9" max="9" width="1.57421875" style="0" customWidth="1"/>
    <col min="10" max="10" width="11.140625" style="0" customWidth="1"/>
    <col min="11" max="11" width="16.57421875" style="0" bestFit="1" customWidth="1"/>
    <col min="12" max="12" width="1.57421875" style="0" customWidth="1"/>
    <col min="13" max="13" width="11.140625" style="7" customWidth="1"/>
    <col min="14" max="14" width="16.57421875" style="7" bestFit="1" customWidth="1"/>
    <col min="15" max="15" width="1.57421875" style="0" customWidth="1"/>
    <col min="16" max="16" width="11.140625" style="7" customWidth="1"/>
    <col min="17" max="17" width="16.57421875" style="7" bestFit="1" customWidth="1"/>
    <col min="18" max="19" width="1.57421875" style="0" customWidth="1"/>
  </cols>
  <sheetData>
    <row r="1" spans="2:18" s="48" customFormat="1" ht="72.75" customHeight="1" thickBot="1">
      <c r="B1" s="86" t="s">
        <v>13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8"/>
    </row>
    <row r="2" spans="2:18" ht="6" customHeight="1"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</row>
    <row r="3" spans="2:18" ht="24" customHeight="1">
      <c r="B3" s="1"/>
      <c r="C3" s="116" t="s">
        <v>0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  <c r="R3" s="2"/>
    </row>
    <row r="4" spans="2:18" ht="44.25" customHeight="1">
      <c r="B4" s="3"/>
      <c r="C4" s="113" t="s">
        <v>56</v>
      </c>
      <c r="D4" s="114"/>
      <c r="E4" s="115"/>
      <c r="F4" s="4"/>
      <c r="G4" s="111" t="s">
        <v>14</v>
      </c>
      <c r="H4" s="112"/>
      <c r="I4" s="4"/>
      <c r="J4" s="111" t="s">
        <v>38</v>
      </c>
      <c r="K4" s="112"/>
      <c r="L4" s="4"/>
      <c r="M4" s="111" t="s">
        <v>40</v>
      </c>
      <c r="N4" s="112"/>
      <c r="O4" s="4"/>
      <c r="P4" s="111" t="s">
        <v>41</v>
      </c>
      <c r="Q4" s="112"/>
      <c r="R4" s="5"/>
    </row>
    <row r="5" spans="2:18" ht="18.75">
      <c r="B5" s="1"/>
      <c r="C5" s="92" t="s">
        <v>1</v>
      </c>
      <c r="D5" s="93"/>
      <c r="E5" s="94"/>
      <c r="F5" s="6"/>
      <c r="G5" s="62">
        <v>2</v>
      </c>
      <c r="H5" s="57">
        <f>G5*'Informações Gerais'!$H$13</f>
        <v>250</v>
      </c>
      <c r="I5" s="6"/>
      <c r="J5" s="62">
        <v>6</v>
      </c>
      <c r="K5" s="57">
        <f>J5*'Informações Gerais'!$H$13</f>
        <v>750</v>
      </c>
      <c r="L5" s="6"/>
      <c r="M5" s="62">
        <v>10</v>
      </c>
      <c r="N5" s="57">
        <f>M5*'Informações Gerais'!$H$13</f>
        <v>1250</v>
      </c>
      <c r="O5" s="6"/>
      <c r="P5" s="62">
        <v>12</v>
      </c>
      <c r="Q5" s="57">
        <f>P5*'Informações Gerais'!$H$13</f>
        <v>1500</v>
      </c>
      <c r="R5" s="2"/>
    </row>
    <row r="6" spans="2:18" ht="18.75">
      <c r="B6" s="1"/>
      <c r="C6" s="92" t="s">
        <v>6</v>
      </c>
      <c r="D6" s="93"/>
      <c r="E6" s="94"/>
      <c r="F6" s="6"/>
      <c r="G6" s="62">
        <v>4</v>
      </c>
      <c r="H6" s="57">
        <f>G6*'Informações Gerais'!$H$13</f>
        <v>500</v>
      </c>
      <c r="I6" s="6"/>
      <c r="J6" s="62">
        <v>8</v>
      </c>
      <c r="K6" s="57">
        <f>J6*'Informações Gerais'!$H$13</f>
        <v>1000</v>
      </c>
      <c r="L6" s="6"/>
      <c r="M6" s="62">
        <v>12</v>
      </c>
      <c r="N6" s="57">
        <f>M6*'Informações Gerais'!$H$13</f>
        <v>1500</v>
      </c>
      <c r="O6" s="6"/>
      <c r="P6" s="62">
        <v>12</v>
      </c>
      <c r="Q6" s="57">
        <f>P6*'Informações Gerais'!$H$13</f>
        <v>1500</v>
      </c>
      <c r="R6" s="2"/>
    </row>
    <row r="7" spans="2:18" ht="18.75">
      <c r="B7" s="1"/>
      <c r="C7" s="92" t="s">
        <v>2</v>
      </c>
      <c r="D7" s="93"/>
      <c r="E7" s="94"/>
      <c r="F7" s="6"/>
      <c r="G7" s="62">
        <v>2</v>
      </c>
      <c r="H7" s="57">
        <f>G7*'Informações Gerais'!$H$13</f>
        <v>250</v>
      </c>
      <c r="I7" s="6"/>
      <c r="J7" s="62">
        <v>5</v>
      </c>
      <c r="K7" s="57">
        <f>J7*'Informações Gerais'!$H$13</f>
        <v>625</v>
      </c>
      <c r="L7" s="6"/>
      <c r="M7" s="62">
        <v>8</v>
      </c>
      <c r="N7" s="57">
        <f>M7*'Informações Gerais'!$H$13</f>
        <v>1000</v>
      </c>
      <c r="O7" s="6"/>
      <c r="P7" s="62">
        <v>12</v>
      </c>
      <c r="Q7" s="57">
        <f>P7*'Informações Gerais'!$H$13</f>
        <v>1500</v>
      </c>
      <c r="R7" s="2"/>
    </row>
    <row r="8" spans="2:18" ht="18.75">
      <c r="B8" s="1"/>
      <c r="C8" s="92" t="s">
        <v>3</v>
      </c>
      <c r="D8" s="93"/>
      <c r="E8" s="94"/>
      <c r="F8" s="6"/>
      <c r="G8" s="62">
        <v>0</v>
      </c>
      <c r="H8" s="57">
        <f>G8*'Informações Gerais'!$H$13</f>
        <v>0</v>
      </c>
      <c r="I8" s="6"/>
      <c r="J8" s="62">
        <v>1</v>
      </c>
      <c r="K8" s="57">
        <f>J8*'Informações Gerais'!$H$13</f>
        <v>125</v>
      </c>
      <c r="L8" s="6"/>
      <c r="M8" s="62">
        <v>2</v>
      </c>
      <c r="N8" s="57">
        <f>M8*'Informações Gerais'!$H$13</f>
        <v>250</v>
      </c>
      <c r="O8" s="6"/>
      <c r="P8" s="62">
        <v>4</v>
      </c>
      <c r="Q8" s="57">
        <f>P8*'Informações Gerais'!$H$13</f>
        <v>500</v>
      </c>
      <c r="R8" s="2"/>
    </row>
    <row r="9" spans="2:18" ht="18.75">
      <c r="B9" s="1"/>
      <c r="C9" s="92" t="s">
        <v>11</v>
      </c>
      <c r="D9" s="93"/>
      <c r="E9" s="94"/>
      <c r="F9" s="6"/>
      <c r="G9" s="62">
        <v>0</v>
      </c>
      <c r="H9" s="57">
        <f>G9*'Informações Gerais'!$H$13</f>
        <v>0</v>
      </c>
      <c r="I9" s="6"/>
      <c r="J9" s="62">
        <v>2</v>
      </c>
      <c r="K9" s="57">
        <f>J9*'Informações Gerais'!$H$13</f>
        <v>250</v>
      </c>
      <c r="L9" s="6"/>
      <c r="M9" s="62">
        <v>4</v>
      </c>
      <c r="N9" s="57">
        <f>M9*'Informações Gerais'!$H$13</f>
        <v>500</v>
      </c>
      <c r="O9" s="6"/>
      <c r="P9" s="62">
        <v>8</v>
      </c>
      <c r="Q9" s="57">
        <f>P9*'Informações Gerais'!$H$13</f>
        <v>1000</v>
      </c>
      <c r="R9" s="2"/>
    </row>
    <row r="10" spans="2:18" ht="18.75">
      <c r="B10" s="1"/>
      <c r="C10" s="99" t="s">
        <v>17</v>
      </c>
      <c r="D10" s="100"/>
      <c r="E10" s="101"/>
      <c r="F10" s="6"/>
      <c r="G10" s="9">
        <f>SUM(G5:G9)</f>
        <v>8</v>
      </c>
      <c r="H10" s="58">
        <f>SUM(H5:H9)</f>
        <v>1000</v>
      </c>
      <c r="I10" s="6"/>
      <c r="J10" s="9">
        <f>SUM(J5:J9)</f>
        <v>22</v>
      </c>
      <c r="K10" s="58">
        <f>SUM(K5:K9)</f>
        <v>2750</v>
      </c>
      <c r="L10" s="6"/>
      <c r="M10" s="9">
        <f>SUM(M5:M9)</f>
        <v>36</v>
      </c>
      <c r="N10" s="58">
        <f>SUM(N5:N9)</f>
        <v>4500</v>
      </c>
      <c r="O10" s="6"/>
      <c r="P10" s="9">
        <f>SUM(P5:P9)</f>
        <v>48</v>
      </c>
      <c r="Q10" s="58">
        <f>SUM(Q5:Q9)</f>
        <v>6000</v>
      </c>
      <c r="R10" s="2"/>
    </row>
    <row r="11" spans="2:18" ht="6" customHeight="1" thickBot="1">
      <c r="B11" s="96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8"/>
    </row>
    <row r="12" ht="7.5" customHeight="1" thickBot="1"/>
    <row r="13" spans="2:18" ht="6" customHeight="1"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</row>
    <row r="14" spans="2:18" ht="24" customHeight="1">
      <c r="B14" s="1"/>
      <c r="C14" s="106" t="s">
        <v>42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2"/>
    </row>
    <row r="15" spans="2:18" ht="60" customHeight="1">
      <c r="B15" s="3"/>
      <c r="C15" s="107" t="s">
        <v>34</v>
      </c>
      <c r="D15" s="108"/>
      <c r="E15" s="109"/>
      <c r="F15" s="4"/>
      <c r="G15" s="102" t="s">
        <v>29</v>
      </c>
      <c r="H15" s="102"/>
      <c r="I15" s="10"/>
      <c r="J15" s="95"/>
      <c r="K15" s="95"/>
      <c r="L15" s="10"/>
      <c r="M15" s="95"/>
      <c r="N15" s="95"/>
      <c r="O15" s="10"/>
      <c r="P15" s="95"/>
      <c r="Q15" s="95"/>
      <c r="R15" s="11"/>
    </row>
    <row r="16" spans="2:18" ht="18.75">
      <c r="B16" s="1"/>
      <c r="C16" s="92" t="s">
        <v>28</v>
      </c>
      <c r="D16" s="93"/>
      <c r="E16" s="94"/>
      <c r="F16" s="6"/>
      <c r="G16" s="62">
        <v>1</v>
      </c>
      <c r="H16" s="57">
        <v>1000</v>
      </c>
      <c r="I16" s="12"/>
      <c r="J16" s="15"/>
      <c r="K16" s="16"/>
      <c r="L16" s="12"/>
      <c r="M16" s="15"/>
      <c r="N16" s="16"/>
      <c r="O16" s="12"/>
      <c r="P16" s="15"/>
      <c r="Q16" s="16"/>
      <c r="R16" s="13"/>
    </row>
    <row r="17" spans="2:18" ht="18.75">
      <c r="B17" s="1"/>
      <c r="C17" s="92" t="s">
        <v>32</v>
      </c>
      <c r="D17" s="93"/>
      <c r="E17" s="94"/>
      <c r="F17" s="6"/>
      <c r="G17" s="62">
        <v>1</v>
      </c>
      <c r="H17" s="57">
        <v>2400</v>
      </c>
      <c r="I17" s="12"/>
      <c r="J17" s="15"/>
      <c r="K17" s="16"/>
      <c r="L17" s="12"/>
      <c r="M17" s="15"/>
      <c r="N17" s="16"/>
      <c r="O17" s="12"/>
      <c r="P17" s="15"/>
      <c r="Q17" s="16"/>
      <c r="R17" s="13"/>
    </row>
    <row r="18" spans="2:18" ht="18.75">
      <c r="B18" s="1"/>
      <c r="C18" s="103" t="s">
        <v>33</v>
      </c>
      <c r="D18" s="104"/>
      <c r="E18" s="105"/>
      <c r="F18" s="6"/>
      <c r="G18" s="67">
        <v>1</v>
      </c>
      <c r="H18" s="59">
        <v>2400</v>
      </c>
      <c r="I18" s="12"/>
      <c r="J18" s="15"/>
      <c r="K18" s="16"/>
      <c r="L18" s="12"/>
      <c r="M18" s="15"/>
      <c r="N18" s="16"/>
      <c r="O18" s="12"/>
      <c r="P18" s="15"/>
      <c r="Q18" s="16"/>
      <c r="R18" s="13"/>
    </row>
    <row r="19" spans="2:18" ht="15.75">
      <c r="B19" s="1"/>
      <c r="C19" s="110" t="s">
        <v>69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3"/>
    </row>
    <row r="20" spans="2:18" ht="6" customHeight="1" thickBot="1">
      <c r="B20" s="96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8"/>
    </row>
  </sheetData>
  <sheetProtection/>
  <mergeCells count="27">
    <mergeCell ref="B13:R13"/>
    <mergeCell ref="B1:R1"/>
    <mergeCell ref="B2:R2"/>
    <mergeCell ref="J4:K4"/>
    <mergeCell ref="M4:N4"/>
    <mergeCell ref="P4:Q4"/>
    <mergeCell ref="G4:H4"/>
    <mergeCell ref="C4:E4"/>
    <mergeCell ref="C3:Q3"/>
    <mergeCell ref="C8:E8"/>
    <mergeCell ref="C16:E16"/>
    <mergeCell ref="C17:E17"/>
    <mergeCell ref="C18:E18"/>
    <mergeCell ref="B20:R20"/>
    <mergeCell ref="C14:Q14"/>
    <mergeCell ref="C15:E15"/>
    <mergeCell ref="C19:Q19"/>
    <mergeCell ref="C5:E5"/>
    <mergeCell ref="C6:E6"/>
    <mergeCell ref="M15:N15"/>
    <mergeCell ref="P15:Q15"/>
    <mergeCell ref="C9:E9"/>
    <mergeCell ref="C7:E7"/>
    <mergeCell ref="B11:R11"/>
    <mergeCell ref="C10:E10"/>
    <mergeCell ref="G15:H15"/>
    <mergeCell ref="J15:K15"/>
  </mergeCells>
  <printOptions/>
  <pageMargins left="0.511811024" right="0.511811024" top="0.787401575" bottom="0.787401575" header="0.31496062" footer="0.31496062"/>
  <pageSetup horizontalDpi="600" verticalDpi="600" orientation="portrait" paperSize="9" r:id="rId2"/>
  <ignoredErrors>
    <ignoredError sqref="H10 K10 N10 Q10" unlockedFormula="1"/>
    <ignoredError sqref="P10 M10 J10 G10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B1:R11"/>
  <sheetViews>
    <sheetView zoomScalePageLayoutView="0" workbookViewId="0" topLeftCell="A4">
      <selection activeCell="H10" sqref="H10"/>
    </sheetView>
  </sheetViews>
  <sheetFormatPr defaultColWidth="8.8515625" defaultRowHeight="15"/>
  <cols>
    <col min="1" max="2" width="1.1484375" style="0" customWidth="1"/>
    <col min="3" max="4" width="15.57421875" style="0" customWidth="1"/>
    <col min="5" max="5" width="17.140625" style="0" customWidth="1"/>
    <col min="6" max="6" width="1.1484375" style="0" customWidth="1"/>
    <col min="7" max="7" width="11.140625" style="0" customWidth="1"/>
    <col min="8" max="8" width="14.421875" style="0" bestFit="1" customWidth="1"/>
    <col min="9" max="9" width="1.1484375" style="0" customWidth="1"/>
    <col min="10" max="10" width="11.140625" style="0" customWidth="1"/>
    <col min="11" max="11" width="16.140625" style="0" bestFit="1" customWidth="1"/>
    <col min="12" max="12" width="1.1484375" style="0" customWidth="1"/>
    <col min="13" max="13" width="11.140625" style="7" customWidth="1"/>
    <col min="14" max="14" width="16.57421875" style="7" bestFit="1" customWidth="1"/>
    <col min="15" max="15" width="1.1484375" style="0" customWidth="1"/>
    <col min="16" max="16" width="11.140625" style="7" customWidth="1"/>
    <col min="17" max="17" width="16.57421875" style="7" bestFit="1" customWidth="1"/>
    <col min="18" max="18" width="1.1484375" style="0" customWidth="1"/>
    <col min="19" max="19" width="3.140625" style="0" customWidth="1"/>
  </cols>
  <sheetData>
    <row r="1" spans="2:18" s="48" customFormat="1" ht="72.75" customHeight="1" thickBot="1">
      <c r="B1" s="86" t="s">
        <v>58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8"/>
    </row>
    <row r="2" spans="2:18" ht="6" customHeight="1"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</row>
    <row r="3" spans="2:18" ht="24" customHeight="1">
      <c r="B3" s="1"/>
      <c r="C3" s="116" t="s">
        <v>18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  <c r="R3" s="2"/>
    </row>
    <row r="4" spans="2:18" s="71" customFormat="1" ht="60" customHeight="1">
      <c r="B4" s="68"/>
      <c r="C4" s="119" t="s">
        <v>56</v>
      </c>
      <c r="D4" s="120"/>
      <c r="E4" s="121"/>
      <c r="F4" s="69"/>
      <c r="G4" s="122" t="s">
        <v>14</v>
      </c>
      <c r="H4" s="123"/>
      <c r="I4" s="69"/>
      <c r="J4" s="122" t="s">
        <v>38</v>
      </c>
      <c r="K4" s="123"/>
      <c r="L4" s="69"/>
      <c r="M4" s="122" t="s">
        <v>40</v>
      </c>
      <c r="N4" s="123"/>
      <c r="O4" s="69"/>
      <c r="P4" s="122" t="s">
        <v>41</v>
      </c>
      <c r="Q4" s="123"/>
      <c r="R4" s="70"/>
    </row>
    <row r="5" spans="2:18" ht="18.75">
      <c r="B5" s="1"/>
      <c r="C5" s="92" t="s">
        <v>9</v>
      </c>
      <c r="D5" s="93"/>
      <c r="E5" s="94"/>
      <c r="F5" s="6"/>
      <c r="G5" s="62">
        <v>4</v>
      </c>
      <c r="H5" s="57">
        <f>G5*'Informações Gerais'!$H$13</f>
        <v>500</v>
      </c>
      <c r="I5" s="6"/>
      <c r="J5" s="62">
        <v>0</v>
      </c>
      <c r="K5" s="57">
        <f>J5*'Informações Gerais'!$H$13</f>
        <v>0</v>
      </c>
      <c r="L5" s="6"/>
      <c r="M5" s="62">
        <v>0</v>
      </c>
      <c r="N5" s="57">
        <f>M5*'Informações Gerais'!$H$13</f>
        <v>0</v>
      </c>
      <c r="O5" s="6"/>
      <c r="P5" s="62">
        <v>0</v>
      </c>
      <c r="Q5" s="57">
        <f>P5*'Informações Gerais'!$H$13</f>
        <v>0</v>
      </c>
      <c r="R5" s="2"/>
    </row>
    <row r="6" spans="2:18" ht="18.75">
      <c r="B6" s="1"/>
      <c r="C6" s="92" t="s">
        <v>8</v>
      </c>
      <c r="D6" s="93"/>
      <c r="E6" s="94"/>
      <c r="F6" s="6"/>
      <c r="G6" s="62">
        <v>0</v>
      </c>
      <c r="H6" s="57">
        <f>G6*'Informações Gerais'!$H$13</f>
        <v>0</v>
      </c>
      <c r="I6" s="6"/>
      <c r="J6" s="62">
        <v>6</v>
      </c>
      <c r="K6" s="57">
        <f>J6*'Informações Gerais'!$H$13</f>
        <v>750</v>
      </c>
      <c r="L6" s="6"/>
      <c r="M6" s="62">
        <v>0</v>
      </c>
      <c r="N6" s="57">
        <f>M6*'Informações Gerais'!$H$13</f>
        <v>0</v>
      </c>
      <c r="O6" s="6"/>
      <c r="P6" s="62">
        <v>0</v>
      </c>
      <c r="Q6" s="57">
        <f>P6*'Informações Gerais'!$H$13</f>
        <v>0</v>
      </c>
      <c r="R6" s="2"/>
    </row>
    <row r="7" spans="2:18" ht="18.75">
      <c r="B7" s="1"/>
      <c r="C7" s="92" t="s">
        <v>10</v>
      </c>
      <c r="D7" s="93"/>
      <c r="E7" s="94"/>
      <c r="F7" s="6"/>
      <c r="G7" s="62">
        <v>0</v>
      </c>
      <c r="H7" s="57">
        <f>G7*'Informações Gerais'!$H$13</f>
        <v>0</v>
      </c>
      <c r="I7" s="6"/>
      <c r="J7" s="62">
        <v>0</v>
      </c>
      <c r="K7" s="57">
        <f>J7*'Informações Gerais'!$H$13</f>
        <v>0</v>
      </c>
      <c r="L7" s="6"/>
      <c r="M7" s="62">
        <v>16</v>
      </c>
      <c r="N7" s="57">
        <f>M7*'Informações Gerais'!$H$13</f>
        <v>2000</v>
      </c>
      <c r="O7" s="6"/>
      <c r="P7" s="62">
        <v>40</v>
      </c>
      <c r="Q7" s="57">
        <f>P7*'Informações Gerais'!$H$13</f>
        <v>5000</v>
      </c>
      <c r="R7" s="2"/>
    </row>
    <row r="8" spans="2:18" ht="18.75">
      <c r="B8" s="1"/>
      <c r="C8" s="92" t="s">
        <v>35</v>
      </c>
      <c r="D8" s="93"/>
      <c r="E8" s="94"/>
      <c r="F8" s="6"/>
      <c r="G8" s="62">
        <v>0</v>
      </c>
      <c r="H8" s="57">
        <f>G8*'Informações Gerais'!$H$13</f>
        <v>0</v>
      </c>
      <c r="I8" s="6"/>
      <c r="J8" s="62">
        <v>4</v>
      </c>
      <c r="K8" s="57">
        <f>J8*'Informações Gerais'!$H$13</f>
        <v>500</v>
      </c>
      <c r="L8" s="6"/>
      <c r="M8" s="62">
        <v>6</v>
      </c>
      <c r="N8" s="57">
        <f>M8*'Informações Gerais'!$H$13</f>
        <v>750</v>
      </c>
      <c r="O8" s="6"/>
      <c r="P8" s="62">
        <v>12</v>
      </c>
      <c r="Q8" s="57">
        <f>P8*'Informações Gerais'!$H$13</f>
        <v>1500</v>
      </c>
      <c r="R8" s="2"/>
    </row>
    <row r="9" spans="2:18" ht="18.75">
      <c r="B9" s="1"/>
      <c r="C9" s="92" t="s">
        <v>36</v>
      </c>
      <c r="D9" s="93"/>
      <c r="E9" s="94"/>
      <c r="F9" s="6"/>
      <c r="G9" s="62">
        <v>0</v>
      </c>
      <c r="H9" s="57">
        <f>G9*'Informações Gerais'!$H$13</f>
        <v>0</v>
      </c>
      <c r="I9" s="6"/>
      <c r="J9" s="62">
        <v>0</v>
      </c>
      <c r="K9" s="57">
        <f>J9*'Informações Gerais'!$H$13</f>
        <v>0</v>
      </c>
      <c r="L9" s="6"/>
      <c r="M9" s="62">
        <v>6</v>
      </c>
      <c r="N9" s="57">
        <f>M9*'Informações Gerais'!$H$13</f>
        <v>750</v>
      </c>
      <c r="O9" s="6"/>
      <c r="P9" s="62">
        <v>12</v>
      </c>
      <c r="Q9" s="57">
        <f>P9*'Informações Gerais'!$H$13</f>
        <v>1500</v>
      </c>
      <c r="R9" s="2"/>
    </row>
    <row r="10" spans="2:18" ht="18.75">
      <c r="B10" s="1"/>
      <c r="C10" s="99" t="s">
        <v>15</v>
      </c>
      <c r="D10" s="100"/>
      <c r="E10" s="101"/>
      <c r="F10" s="6"/>
      <c r="G10" s="9">
        <f>SUM(G5:G9)</f>
        <v>4</v>
      </c>
      <c r="H10" s="58">
        <f>SUM(H5:H9)</f>
        <v>500</v>
      </c>
      <c r="I10" s="6"/>
      <c r="J10" s="9">
        <f>SUM(J5:J9)</f>
        <v>10</v>
      </c>
      <c r="K10" s="58">
        <f>SUM(K5:K9)</f>
        <v>1250</v>
      </c>
      <c r="L10" s="6"/>
      <c r="M10" s="9">
        <f>SUM(M5:M9)</f>
        <v>28</v>
      </c>
      <c r="N10" s="58">
        <f>SUM(N5:N9)</f>
        <v>3500</v>
      </c>
      <c r="O10" s="6"/>
      <c r="P10" s="9">
        <f>SUM(P5:P9)</f>
        <v>64</v>
      </c>
      <c r="Q10" s="58">
        <f>SUM(Q5:Q9)</f>
        <v>8000</v>
      </c>
      <c r="R10" s="2"/>
    </row>
    <row r="11" spans="2:18" ht="6" customHeight="1" thickBot="1">
      <c r="B11" s="96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8"/>
    </row>
  </sheetData>
  <sheetProtection/>
  <mergeCells count="15">
    <mergeCell ref="B1:R1"/>
    <mergeCell ref="B2:R2"/>
    <mergeCell ref="C3:Q3"/>
    <mergeCell ref="C4:E4"/>
    <mergeCell ref="G4:H4"/>
    <mergeCell ref="J4:K4"/>
    <mergeCell ref="M4:N4"/>
    <mergeCell ref="P4:Q4"/>
    <mergeCell ref="B11:R11"/>
    <mergeCell ref="C5:E5"/>
    <mergeCell ref="C6:E6"/>
    <mergeCell ref="C7:E7"/>
    <mergeCell ref="C8:E8"/>
    <mergeCell ref="C9:E9"/>
    <mergeCell ref="C10:E10"/>
  </mergeCells>
  <printOptions/>
  <pageMargins left="0.511811024" right="0.511811024" top="0.787401575" bottom="0.787401575" header="0.31496062" footer="0.31496062"/>
  <pageSetup orientation="portrait" paperSize="9"/>
  <ignoredErrors>
    <ignoredError sqref="H10 K10 N10 Q10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1:R11"/>
  <sheetViews>
    <sheetView zoomScalePageLayoutView="0" workbookViewId="0" topLeftCell="A1">
      <selection activeCell="P6" sqref="P6"/>
    </sheetView>
  </sheetViews>
  <sheetFormatPr defaultColWidth="8.8515625" defaultRowHeight="15"/>
  <cols>
    <col min="1" max="2" width="1.421875" style="0" customWidth="1"/>
    <col min="3" max="5" width="17.421875" style="0" customWidth="1"/>
    <col min="6" max="6" width="1.421875" style="0" customWidth="1"/>
    <col min="7" max="7" width="11.140625" style="0" customWidth="1"/>
    <col min="8" max="8" width="14.421875" style="0" bestFit="1" customWidth="1"/>
    <col min="9" max="9" width="1.421875" style="0" customWidth="1"/>
    <col min="10" max="10" width="11.140625" style="0" customWidth="1"/>
    <col min="11" max="11" width="14.421875" style="0" bestFit="1" customWidth="1"/>
    <col min="12" max="12" width="1.421875" style="0" customWidth="1"/>
    <col min="13" max="13" width="11.140625" style="7" customWidth="1"/>
    <col min="14" max="14" width="14.421875" style="7" bestFit="1" customWidth="1"/>
    <col min="15" max="15" width="1.421875" style="0" customWidth="1"/>
    <col min="16" max="16" width="11.140625" style="7" customWidth="1"/>
    <col min="17" max="17" width="16.57421875" style="7" bestFit="1" customWidth="1"/>
    <col min="18" max="18" width="1.421875" style="0" customWidth="1"/>
    <col min="19" max="19" width="3.140625" style="0" customWidth="1"/>
  </cols>
  <sheetData>
    <row r="1" spans="2:18" s="48" customFormat="1" ht="72.75" customHeight="1" thickBot="1">
      <c r="B1" s="86" t="s">
        <v>13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8"/>
    </row>
    <row r="2" spans="2:18" ht="6" customHeight="1"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</row>
    <row r="3" spans="2:18" ht="24" customHeight="1">
      <c r="B3" s="1"/>
      <c r="C3" s="116" t="s">
        <v>27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  <c r="R3" s="2"/>
    </row>
    <row r="4" spans="2:18" s="71" customFormat="1" ht="60" customHeight="1">
      <c r="B4" s="68"/>
      <c r="C4" s="119" t="s">
        <v>56</v>
      </c>
      <c r="D4" s="120"/>
      <c r="E4" s="121"/>
      <c r="F4" s="69"/>
      <c r="G4" s="122" t="s">
        <v>14</v>
      </c>
      <c r="H4" s="123"/>
      <c r="I4" s="69"/>
      <c r="J4" s="122" t="s">
        <v>38</v>
      </c>
      <c r="K4" s="123"/>
      <c r="L4" s="69"/>
      <c r="M4" s="122" t="s">
        <v>40</v>
      </c>
      <c r="N4" s="123"/>
      <c r="O4" s="69"/>
      <c r="P4" s="122" t="s">
        <v>41</v>
      </c>
      <c r="Q4" s="123"/>
      <c r="R4" s="70"/>
    </row>
    <row r="5" spans="2:18" ht="18.75">
      <c r="B5" s="1"/>
      <c r="C5" s="92" t="s">
        <v>5</v>
      </c>
      <c r="D5" s="93"/>
      <c r="E5" s="94"/>
      <c r="F5" s="6"/>
      <c r="G5" s="62">
        <v>2</v>
      </c>
      <c r="H5" s="57">
        <f>G5*'Informações Gerais'!$H$13</f>
        <v>250</v>
      </c>
      <c r="I5" s="6"/>
      <c r="J5" s="62">
        <v>3</v>
      </c>
      <c r="K5" s="57">
        <f>J5*'Informações Gerais'!$H$13</f>
        <v>375</v>
      </c>
      <c r="L5" s="6"/>
      <c r="M5" s="62">
        <v>5</v>
      </c>
      <c r="N5" s="57">
        <f>M5*'Informações Gerais'!$H$13</f>
        <v>625</v>
      </c>
      <c r="O5" s="6"/>
      <c r="P5" s="62">
        <v>8</v>
      </c>
      <c r="Q5" s="57">
        <f>P5*'Informações Gerais'!$H$13</f>
        <v>1000</v>
      </c>
      <c r="R5" s="2"/>
    </row>
    <row r="6" spans="2:18" ht="18.75">
      <c r="B6" s="1"/>
      <c r="C6" s="92" t="s">
        <v>7</v>
      </c>
      <c r="D6" s="93"/>
      <c r="E6" s="94"/>
      <c r="F6" s="6"/>
      <c r="G6" s="62">
        <v>0</v>
      </c>
      <c r="H6" s="57">
        <f>G6*'Informações Gerais'!$H$13</f>
        <v>0</v>
      </c>
      <c r="I6" s="6"/>
      <c r="J6" s="62">
        <v>1</v>
      </c>
      <c r="K6" s="57">
        <f>J6*'Informações Gerais'!$H$13</f>
        <v>125</v>
      </c>
      <c r="L6" s="6"/>
      <c r="M6" s="62">
        <v>1</v>
      </c>
      <c r="N6" s="57">
        <f>M6*'Informações Gerais'!$H$13</f>
        <v>125</v>
      </c>
      <c r="O6" s="6"/>
      <c r="P6" s="62">
        <v>2</v>
      </c>
      <c r="Q6" s="57">
        <f>P6*'Informações Gerais'!$H$13</f>
        <v>250</v>
      </c>
      <c r="R6" s="2"/>
    </row>
    <row r="7" spans="2:18" ht="18.75">
      <c r="B7" s="1"/>
      <c r="C7" s="92" t="s">
        <v>68</v>
      </c>
      <c r="D7" s="93"/>
      <c r="E7" s="94"/>
      <c r="F7" s="6"/>
      <c r="G7" s="124" t="s">
        <v>57</v>
      </c>
      <c r="H7" s="125"/>
      <c r="I7" s="6"/>
      <c r="J7" s="124" t="s">
        <v>57</v>
      </c>
      <c r="K7" s="125"/>
      <c r="L7" s="6"/>
      <c r="M7" s="124" t="s">
        <v>57</v>
      </c>
      <c r="N7" s="125"/>
      <c r="O7" s="6"/>
      <c r="P7" s="124" t="s">
        <v>57</v>
      </c>
      <c r="Q7" s="125"/>
      <c r="R7" s="2"/>
    </row>
    <row r="8" spans="2:18" ht="18.75">
      <c r="B8" s="1"/>
      <c r="C8" s="92" t="s">
        <v>19</v>
      </c>
      <c r="D8" s="93"/>
      <c r="E8" s="94"/>
      <c r="F8" s="6"/>
      <c r="G8" s="124" t="s">
        <v>57</v>
      </c>
      <c r="H8" s="125"/>
      <c r="I8" s="6"/>
      <c r="J8" s="124" t="s">
        <v>57</v>
      </c>
      <c r="K8" s="125"/>
      <c r="L8" s="6"/>
      <c r="M8" s="124" t="s">
        <v>57</v>
      </c>
      <c r="N8" s="125"/>
      <c r="O8" s="6"/>
      <c r="P8" s="124" t="s">
        <v>57</v>
      </c>
      <c r="Q8" s="125"/>
      <c r="R8" s="2"/>
    </row>
    <row r="9" spans="2:18" ht="18.75">
      <c r="B9" s="1"/>
      <c r="C9" s="92" t="s">
        <v>55</v>
      </c>
      <c r="D9" s="93"/>
      <c r="E9" s="94"/>
      <c r="F9" s="6"/>
      <c r="G9" s="124" t="s">
        <v>57</v>
      </c>
      <c r="H9" s="125"/>
      <c r="I9" s="6"/>
      <c r="J9" s="124" t="s">
        <v>57</v>
      </c>
      <c r="K9" s="125"/>
      <c r="L9" s="6"/>
      <c r="M9" s="124" t="s">
        <v>57</v>
      </c>
      <c r="N9" s="125"/>
      <c r="O9" s="6"/>
      <c r="P9" s="124" t="s">
        <v>57</v>
      </c>
      <c r="Q9" s="125"/>
      <c r="R9" s="2"/>
    </row>
    <row r="10" spans="2:18" ht="18.75">
      <c r="B10" s="1"/>
      <c r="C10" s="99" t="s">
        <v>15</v>
      </c>
      <c r="D10" s="100"/>
      <c r="E10" s="101"/>
      <c r="F10" s="6"/>
      <c r="G10" s="9">
        <f>SUM(G5:G9)</f>
        <v>2</v>
      </c>
      <c r="H10" s="58">
        <f>SUM(H5:H9)</f>
        <v>250</v>
      </c>
      <c r="I10" s="6"/>
      <c r="J10" s="9">
        <f>SUM(J5:J9)</f>
        <v>4</v>
      </c>
      <c r="K10" s="58">
        <f>SUM(K5:K9)</f>
        <v>500</v>
      </c>
      <c r="L10" s="6"/>
      <c r="M10" s="9">
        <f>SUM(M5:M9)</f>
        <v>6</v>
      </c>
      <c r="N10" s="58">
        <f>SUM(N5:N9)</f>
        <v>750</v>
      </c>
      <c r="O10" s="6"/>
      <c r="P10" s="9">
        <f>SUM(P5:P9)</f>
        <v>10</v>
      </c>
      <c r="Q10" s="58">
        <f>SUM(Q5:Q9)</f>
        <v>1250</v>
      </c>
      <c r="R10" s="2"/>
    </row>
    <row r="11" spans="2:18" ht="6" customHeight="1" thickBot="1">
      <c r="B11" s="96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8"/>
    </row>
  </sheetData>
  <sheetProtection/>
  <mergeCells count="27">
    <mergeCell ref="C10:E10"/>
    <mergeCell ref="B1:R1"/>
    <mergeCell ref="B2:R2"/>
    <mergeCell ref="C3:Q3"/>
    <mergeCell ref="C4:E4"/>
    <mergeCell ref="G4:H4"/>
    <mergeCell ref="J4:K4"/>
    <mergeCell ref="M4:N4"/>
    <mergeCell ref="P4:Q4"/>
    <mergeCell ref="M7:N7"/>
    <mergeCell ref="M8:N8"/>
    <mergeCell ref="M9:N9"/>
    <mergeCell ref="C5:E5"/>
    <mergeCell ref="C6:E6"/>
    <mergeCell ref="C7:E7"/>
    <mergeCell ref="C8:E8"/>
    <mergeCell ref="C9:E9"/>
    <mergeCell ref="P7:Q7"/>
    <mergeCell ref="P8:Q8"/>
    <mergeCell ref="P9:Q9"/>
    <mergeCell ref="B11:R11"/>
    <mergeCell ref="J7:K7"/>
    <mergeCell ref="J8:K8"/>
    <mergeCell ref="J9:K9"/>
    <mergeCell ref="G7:H7"/>
    <mergeCell ref="G8:H8"/>
    <mergeCell ref="G9:H9"/>
  </mergeCells>
  <printOptions/>
  <pageMargins left="0.511811024" right="0.511811024" top="0.787401575" bottom="0.787401575" header="0.31496062" footer="0.31496062"/>
  <pageSetup horizontalDpi="600" verticalDpi="600" orientation="portrait" paperSize="9"/>
  <ignoredErrors>
    <ignoredError sqref="H10 K10 N10 Q10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I44"/>
  <sheetViews>
    <sheetView tabSelected="1" zoomScalePageLayoutView="0" workbookViewId="0" topLeftCell="A28">
      <selection activeCell="C33" sqref="C33:D37"/>
    </sheetView>
  </sheetViews>
  <sheetFormatPr defaultColWidth="8.8515625" defaultRowHeight="15"/>
  <cols>
    <col min="1" max="2" width="1.421875" style="0" customWidth="1"/>
    <col min="3" max="4" width="40.421875" style="0" customWidth="1"/>
    <col min="5" max="5" width="1.421875" style="0" customWidth="1"/>
    <col min="6" max="7" width="15.8515625" style="0" customWidth="1"/>
    <col min="8" max="8" width="16.57421875" style="0" bestFit="1" customWidth="1"/>
    <col min="9" max="9" width="3.140625" style="0" bestFit="1" customWidth="1"/>
    <col min="10" max="10" width="1.421875" style="0" customWidth="1"/>
  </cols>
  <sheetData>
    <row r="1" spans="2:9" s="48" customFormat="1" ht="72.75" customHeight="1" thickBot="1">
      <c r="B1" s="147" t="s">
        <v>79</v>
      </c>
      <c r="C1" s="148"/>
      <c r="D1" s="148"/>
      <c r="E1" s="148"/>
      <c r="F1" s="148"/>
      <c r="G1" s="148"/>
      <c r="H1" s="148"/>
      <c r="I1" s="149"/>
    </row>
    <row r="2" spans="2:9" ht="6" customHeight="1">
      <c r="B2" s="89"/>
      <c r="C2" s="90"/>
      <c r="D2" s="90"/>
      <c r="E2" s="90"/>
      <c r="F2" s="90"/>
      <c r="G2" s="90"/>
      <c r="H2" s="90"/>
      <c r="I2" s="91"/>
    </row>
    <row r="3" spans="2:9" ht="21">
      <c r="B3" s="1"/>
      <c r="C3" s="132" t="s">
        <v>12</v>
      </c>
      <c r="D3" s="133"/>
      <c r="E3" s="133"/>
      <c r="F3" s="133"/>
      <c r="G3" s="133"/>
      <c r="H3" s="134"/>
      <c r="I3" s="2"/>
    </row>
    <row r="4" spans="2:9" ht="18.75" customHeight="1">
      <c r="B4" s="3"/>
      <c r="C4" s="153" t="s">
        <v>4</v>
      </c>
      <c r="D4" s="153"/>
      <c r="E4" s="4"/>
      <c r="F4" s="135" t="s">
        <v>37</v>
      </c>
      <c r="G4" s="136"/>
      <c r="H4" s="137"/>
      <c r="I4" s="5"/>
    </row>
    <row r="5" spans="2:9" s="49" customFormat="1" ht="23.25">
      <c r="B5" s="50"/>
      <c r="C5" s="143" t="s">
        <v>45</v>
      </c>
      <c r="D5" s="144"/>
      <c r="E5" s="51"/>
      <c r="F5" s="138" t="s">
        <v>14</v>
      </c>
      <c r="G5" s="139"/>
      <c r="H5" s="140"/>
      <c r="I5" s="61" t="s">
        <v>78</v>
      </c>
    </row>
    <row r="6" spans="2:9" ht="18.75">
      <c r="B6" s="1"/>
      <c r="C6" s="145" t="s">
        <v>1</v>
      </c>
      <c r="D6" s="145"/>
      <c r="E6" s="6"/>
      <c r="F6" s="54">
        <f>IF(F$5='Serv. Implantação'!$G$4,'Serv. Implantação'!G5,IF(F$5='Serv. Implantação'!$J$4,'Serv. Implantação'!J5,IF(F$5='Serv. Implantação'!$M$4,'Serv. Implantação'!M5,'Serv. Implantação'!P5)))</f>
        <v>2</v>
      </c>
      <c r="G6" s="54" t="s">
        <v>39</v>
      </c>
      <c r="H6" s="55">
        <f>F6*'Informações Gerais'!$H$13</f>
        <v>250</v>
      </c>
      <c r="I6" s="2"/>
    </row>
    <row r="7" spans="2:9" ht="18.75">
      <c r="B7" s="1"/>
      <c r="C7" s="145" t="s">
        <v>6</v>
      </c>
      <c r="D7" s="145"/>
      <c r="E7" s="6"/>
      <c r="F7" s="52">
        <f>IF(F$5='Serv. Implantação'!$G$4,'Serv. Implantação'!G6,IF(F$5='Serv. Implantação'!$J$4,'Serv. Implantação'!J6,IF(F$5='Serv. Implantação'!$M$4,'Serv. Implantação'!M6,'Serv. Implantação'!P6)))</f>
        <v>4</v>
      </c>
      <c r="G7" s="14" t="s">
        <v>39</v>
      </c>
      <c r="H7" s="55">
        <f>F7*'Informações Gerais'!$H$13</f>
        <v>500</v>
      </c>
      <c r="I7" s="2"/>
    </row>
    <row r="8" spans="2:9" ht="18.75">
      <c r="B8" s="1"/>
      <c r="C8" s="145" t="s">
        <v>2</v>
      </c>
      <c r="D8" s="145"/>
      <c r="E8" s="6"/>
      <c r="F8" s="52">
        <f>IF(F$5='Serv. Implantação'!$G$4,'Serv. Implantação'!G7,IF(F$5='Serv. Implantação'!$J$4,'Serv. Implantação'!J7,IF(F$5='Serv. Implantação'!$M$4,'Serv. Implantação'!M7,'Serv. Implantação'!P7)))</f>
        <v>2</v>
      </c>
      <c r="G8" s="14" t="s">
        <v>39</v>
      </c>
      <c r="H8" s="55">
        <f>F8*'Informações Gerais'!$H$13</f>
        <v>250</v>
      </c>
      <c r="I8" s="2"/>
    </row>
    <row r="9" spans="2:9" ht="18.75">
      <c r="B9" s="1"/>
      <c r="C9" s="145" t="s">
        <v>3</v>
      </c>
      <c r="D9" s="145"/>
      <c r="E9" s="6"/>
      <c r="F9" s="52">
        <f>IF(F$5='Serv. Implantação'!$G$4,'Serv. Implantação'!G8,IF(F$5='Serv. Implantação'!$J$4,'Serv. Implantação'!J8,IF(F$5='Serv. Implantação'!$M$4,'Serv. Implantação'!M8,'Serv. Implantação'!P8)))</f>
        <v>0</v>
      </c>
      <c r="G9" s="14" t="s">
        <v>39</v>
      </c>
      <c r="H9" s="55">
        <f>F9*'Informações Gerais'!$H$13</f>
        <v>0</v>
      </c>
      <c r="I9" s="2"/>
    </row>
    <row r="10" spans="2:9" ht="18.75">
      <c r="B10" s="1"/>
      <c r="C10" s="145" t="s">
        <v>11</v>
      </c>
      <c r="D10" s="145"/>
      <c r="E10" s="6"/>
      <c r="F10" s="52">
        <f>IF(F$5='Serv. Implantação'!$G$4,'Serv. Implantação'!G9,IF(F$5='Serv. Implantação'!$J$4,'Serv. Implantação'!J9,IF(F$5='Serv. Implantação'!$M$4,'Serv. Implantação'!M9,'Serv. Implantação'!P9)))</f>
        <v>0</v>
      </c>
      <c r="G10" s="14" t="s">
        <v>39</v>
      </c>
      <c r="H10" s="55">
        <f>F10*'Informações Gerais'!$H$13</f>
        <v>0</v>
      </c>
      <c r="I10" s="2"/>
    </row>
    <row r="11" spans="2:9" ht="18.75">
      <c r="B11" s="1"/>
      <c r="C11" s="145" t="s">
        <v>28</v>
      </c>
      <c r="D11" s="145"/>
      <c r="E11" s="6"/>
      <c r="F11" s="141" t="s">
        <v>52</v>
      </c>
      <c r="G11" s="141"/>
      <c r="H11" s="55">
        <f>IF(F11="Sim",'Serv. Implantação'!H16,0)</f>
        <v>0</v>
      </c>
      <c r="I11" s="2"/>
    </row>
    <row r="12" spans="2:9" ht="18.75">
      <c r="B12" s="1"/>
      <c r="C12" s="145" t="s">
        <v>30</v>
      </c>
      <c r="D12" s="145"/>
      <c r="E12" s="6"/>
      <c r="F12" s="141" t="s">
        <v>52</v>
      </c>
      <c r="G12" s="141"/>
      <c r="H12" s="55">
        <f>IF(F12="Sim",'Serv. Implantação'!H17,0)</f>
        <v>0</v>
      </c>
      <c r="I12" s="2"/>
    </row>
    <row r="13" spans="2:9" ht="18.75">
      <c r="B13" s="1"/>
      <c r="C13" s="145" t="s">
        <v>31</v>
      </c>
      <c r="D13" s="145"/>
      <c r="E13" s="6"/>
      <c r="F13" s="141" t="s">
        <v>52</v>
      </c>
      <c r="G13" s="141"/>
      <c r="H13" s="55">
        <f>IF(F13="Sim",'Serv. Implantação'!H18,0)</f>
        <v>0</v>
      </c>
      <c r="I13" s="2"/>
    </row>
    <row r="14" spans="2:9" ht="18.75">
      <c r="B14" s="1"/>
      <c r="C14" s="145" t="s">
        <v>50</v>
      </c>
      <c r="D14" s="145"/>
      <c r="E14" s="6"/>
      <c r="F14" s="141" t="s">
        <v>52</v>
      </c>
      <c r="G14" s="141"/>
      <c r="H14" s="55">
        <v>0</v>
      </c>
      <c r="I14" s="2"/>
    </row>
    <row r="15" spans="2:9" s="19" customFormat="1" ht="21">
      <c r="B15" s="17"/>
      <c r="C15" s="146" t="s">
        <v>46</v>
      </c>
      <c r="D15" s="146"/>
      <c r="E15" s="8"/>
      <c r="F15" s="126">
        <f>SUM(H6:H14)</f>
        <v>1000</v>
      </c>
      <c r="G15" s="127"/>
      <c r="H15" s="128"/>
      <c r="I15" s="18"/>
    </row>
    <row r="16" spans="2:9" ht="6" customHeight="1">
      <c r="B16" s="150"/>
      <c r="C16" s="151"/>
      <c r="D16" s="151"/>
      <c r="E16" s="151"/>
      <c r="F16" s="151"/>
      <c r="G16" s="151"/>
      <c r="H16" s="151"/>
      <c r="I16" s="152"/>
    </row>
    <row r="17" spans="2:9" ht="21">
      <c r="B17" s="1"/>
      <c r="C17" s="132" t="s">
        <v>44</v>
      </c>
      <c r="D17" s="133"/>
      <c r="E17" s="133"/>
      <c r="F17" s="133"/>
      <c r="G17" s="133"/>
      <c r="H17" s="134"/>
      <c r="I17" s="2"/>
    </row>
    <row r="18" spans="2:9" ht="18.75">
      <c r="B18" s="1"/>
      <c r="C18" s="107" t="s">
        <v>4</v>
      </c>
      <c r="D18" s="109"/>
      <c r="E18" s="4"/>
      <c r="F18" s="135" t="s">
        <v>37</v>
      </c>
      <c r="G18" s="136"/>
      <c r="H18" s="137"/>
      <c r="I18" s="2"/>
    </row>
    <row r="19" spans="2:9" s="49" customFormat="1" ht="23.25">
      <c r="B19" s="50"/>
      <c r="C19" s="143" t="s">
        <v>48</v>
      </c>
      <c r="D19" s="144"/>
      <c r="E19" s="51"/>
      <c r="F19" s="138" t="s">
        <v>38</v>
      </c>
      <c r="G19" s="139"/>
      <c r="H19" s="140"/>
      <c r="I19" s="61" t="s">
        <v>78</v>
      </c>
    </row>
    <row r="20" spans="2:9" ht="18.75">
      <c r="B20" s="1"/>
      <c r="C20" s="145" t="s">
        <v>9</v>
      </c>
      <c r="D20" s="145"/>
      <c r="E20" s="6"/>
      <c r="F20" s="54">
        <f>IF(F$19='Serv. Integração'!$G$4,'Serv. Integração'!G5,IF(F$19='Serv. Integração'!$J$4,'Serv. Integração'!J5,IF(F$19='Serv. Integração'!$M$4,'Serv. Integração'!M5,'Serv. Integração'!P5)))</f>
        <v>0</v>
      </c>
      <c r="G20" s="54" t="s">
        <v>39</v>
      </c>
      <c r="H20" s="55">
        <f>F20*'Informações Gerais'!$H$13</f>
        <v>0</v>
      </c>
      <c r="I20" s="2"/>
    </row>
    <row r="21" spans="2:9" ht="18.75">
      <c r="B21" s="1"/>
      <c r="C21" s="145" t="s">
        <v>8</v>
      </c>
      <c r="D21" s="145"/>
      <c r="E21" s="6"/>
      <c r="F21" s="52">
        <f>IF(F$19='Serv. Integração'!$G$4,'Serv. Integração'!G6,IF(F$19='Serv. Integração'!$J$4,'Serv. Integração'!J6,IF(F$19='Serv. Integração'!$M$4,'Serv. Integração'!M6,'Serv. Integração'!P6)))</f>
        <v>6</v>
      </c>
      <c r="G21" s="14" t="s">
        <v>39</v>
      </c>
      <c r="H21" s="55">
        <f>F21*'Informações Gerais'!$H$13</f>
        <v>750</v>
      </c>
      <c r="I21" s="2"/>
    </row>
    <row r="22" spans="2:9" ht="18.75">
      <c r="B22" s="1"/>
      <c r="C22" s="145" t="s">
        <v>10</v>
      </c>
      <c r="D22" s="145"/>
      <c r="E22" s="6"/>
      <c r="F22" s="52">
        <f>IF(F$19='Serv. Integração'!$G$4,'Serv. Integração'!G7,IF(F$19='Serv. Integração'!$J$4,'Serv. Integração'!J7,IF(F$19='Serv. Integração'!$M$4,'Serv. Integração'!M7,'Serv. Integração'!P7)))</f>
        <v>0</v>
      </c>
      <c r="G22" s="14" t="s">
        <v>39</v>
      </c>
      <c r="H22" s="55">
        <f>F22*'Informações Gerais'!$H$13</f>
        <v>0</v>
      </c>
      <c r="I22" s="2"/>
    </row>
    <row r="23" spans="2:9" ht="18.75">
      <c r="B23" s="1"/>
      <c r="C23" s="145" t="s">
        <v>35</v>
      </c>
      <c r="D23" s="145"/>
      <c r="E23" s="6"/>
      <c r="F23" s="52">
        <f>IF(F$19='Serv. Integração'!$G$4,'Serv. Integração'!G8,IF(F$19='Serv. Integração'!$J$4,'Serv. Integração'!J8,IF(F$19='Serv. Integração'!$M$4,'Serv. Integração'!M8,'Serv. Integração'!P8)))</f>
        <v>4</v>
      </c>
      <c r="G23" s="14" t="s">
        <v>39</v>
      </c>
      <c r="H23" s="55">
        <f>F23*'Informações Gerais'!$H$13</f>
        <v>500</v>
      </c>
      <c r="I23" s="2"/>
    </row>
    <row r="24" spans="2:9" ht="18.75">
      <c r="B24" s="1"/>
      <c r="C24" s="145" t="s">
        <v>36</v>
      </c>
      <c r="D24" s="145"/>
      <c r="E24" s="6"/>
      <c r="F24" s="52">
        <f>IF(F$19='Serv. Integração'!$G$4,'Serv. Integração'!G9,IF(F$19='Serv. Integração'!$J$4,'Serv. Integração'!J9,IF(F$19='Serv. Integração'!$M$4,'Serv. Integração'!M9,'Serv. Integração'!P9)))</f>
        <v>0</v>
      </c>
      <c r="G24" s="14" t="s">
        <v>39</v>
      </c>
      <c r="H24" s="55">
        <f>F24*'Informações Gerais'!$H$13</f>
        <v>0</v>
      </c>
      <c r="I24" s="2"/>
    </row>
    <row r="25" spans="2:9" s="19" customFormat="1" ht="21">
      <c r="B25" s="17"/>
      <c r="C25" s="146" t="s">
        <v>46</v>
      </c>
      <c r="D25" s="146"/>
      <c r="E25" s="8"/>
      <c r="F25" s="126">
        <f>SUM(H20:H24)</f>
        <v>1250</v>
      </c>
      <c r="G25" s="127"/>
      <c r="H25" s="128"/>
      <c r="I25" s="18"/>
    </row>
    <row r="26" spans="2:9" ht="6" customHeight="1">
      <c r="B26" s="150"/>
      <c r="C26" s="151"/>
      <c r="D26" s="151"/>
      <c r="E26" s="151"/>
      <c r="F26" s="151"/>
      <c r="G26" s="151"/>
      <c r="H26" s="151"/>
      <c r="I26" s="152"/>
    </row>
    <row r="27" spans="2:9" s="23" customFormat="1" ht="28.5">
      <c r="B27" s="20"/>
      <c r="C27" s="142" t="s">
        <v>53</v>
      </c>
      <c r="D27" s="142"/>
      <c r="E27" s="21"/>
      <c r="F27" s="129">
        <f>SUM(F25)+F15</f>
        <v>2250</v>
      </c>
      <c r="G27" s="130"/>
      <c r="H27" s="131"/>
      <c r="I27" s="22"/>
    </row>
    <row r="28" spans="2:9" ht="20.25" customHeight="1" thickBot="1">
      <c r="B28" s="96"/>
      <c r="C28" s="97"/>
      <c r="D28" s="97"/>
      <c r="E28" s="97"/>
      <c r="F28" s="97"/>
      <c r="G28" s="97"/>
      <c r="H28" s="97"/>
      <c r="I28" s="98"/>
    </row>
    <row r="29" spans="2:9" ht="6" customHeight="1">
      <c r="B29" s="89"/>
      <c r="C29" s="90"/>
      <c r="D29" s="90"/>
      <c r="E29" s="90"/>
      <c r="F29" s="90"/>
      <c r="G29" s="90"/>
      <c r="H29" s="90"/>
      <c r="I29" s="91"/>
    </row>
    <row r="30" spans="2:9" ht="24" customHeight="1">
      <c r="B30" s="1"/>
      <c r="C30" s="132" t="s">
        <v>47</v>
      </c>
      <c r="D30" s="133"/>
      <c r="E30" s="133"/>
      <c r="F30" s="133"/>
      <c r="G30" s="133"/>
      <c r="H30" s="134"/>
      <c r="I30" s="2"/>
    </row>
    <row r="31" spans="2:9" ht="18.75">
      <c r="B31" s="3"/>
      <c r="C31" s="107" t="s">
        <v>4</v>
      </c>
      <c r="D31" s="109"/>
      <c r="E31" s="4"/>
      <c r="F31" s="135" t="s">
        <v>37</v>
      </c>
      <c r="G31" s="136"/>
      <c r="H31" s="137"/>
      <c r="I31" s="5"/>
    </row>
    <row r="32" spans="2:9" s="49" customFormat="1" ht="23.25">
      <c r="B32" s="50"/>
      <c r="C32" s="143" t="s">
        <v>49</v>
      </c>
      <c r="D32" s="144"/>
      <c r="E32" s="51"/>
      <c r="F32" s="138" t="s">
        <v>14</v>
      </c>
      <c r="G32" s="139"/>
      <c r="H32" s="140"/>
      <c r="I32" s="61" t="s">
        <v>78</v>
      </c>
    </row>
    <row r="33" spans="2:9" ht="18.75">
      <c r="B33" s="1"/>
      <c r="C33" s="145" t="s">
        <v>5</v>
      </c>
      <c r="D33" s="145"/>
      <c r="E33" s="6"/>
      <c r="F33" s="52">
        <f>IF(F$32='Suporte e Manutenção'!$G$4,'Suporte e Manutenção'!G5,IF(F$32='Suporte e Manutenção'!$J$4,'Suporte e Manutenção'!J5,IF(F$32='Suporte e Manutenção'!$M$4,'Suporte e Manutenção'!M5,'Suporte e Manutenção'!P5)))</f>
        <v>2</v>
      </c>
      <c r="G33" s="14" t="s">
        <v>39</v>
      </c>
      <c r="H33" s="55">
        <f>F33*'Informações Gerais'!$H$13</f>
        <v>250</v>
      </c>
      <c r="I33" s="2"/>
    </row>
    <row r="34" spans="2:9" ht="18.75">
      <c r="B34" s="1"/>
      <c r="C34" s="145" t="s">
        <v>7</v>
      </c>
      <c r="D34" s="145"/>
      <c r="E34" s="6"/>
      <c r="F34" s="52">
        <f>IF(F$32='Suporte e Manutenção'!$G$4,'Suporte e Manutenção'!G6,IF(F$32='Suporte e Manutenção'!$J$4,'Suporte e Manutenção'!J6,IF(F$32='Suporte e Manutenção'!$M$4,'Suporte e Manutenção'!M6,'Suporte e Manutenção'!P6)))</f>
        <v>0</v>
      </c>
      <c r="G34" s="14" t="s">
        <v>39</v>
      </c>
      <c r="H34" s="55">
        <f>F34*'Informações Gerais'!$H$13</f>
        <v>0</v>
      </c>
      <c r="I34" s="2"/>
    </row>
    <row r="35" spans="2:9" ht="18.75">
      <c r="B35" s="1"/>
      <c r="C35" s="145" t="s">
        <v>68</v>
      </c>
      <c r="D35" s="145"/>
      <c r="E35" s="6"/>
      <c r="F35" s="141" t="s">
        <v>43</v>
      </c>
      <c r="G35" s="141"/>
      <c r="H35" s="55">
        <v>0</v>
      </c>
      <c r="I35" s="2"/>
    </row>
    <row r="36" spans="2:9" ht="18.75">
      <c r="B36" s="1"/>
      <c r="C36" s="145" t="s">
        <v>19</v>
      </c>
      <c r="D36" s="145"/>
      <c r="E36" s="6"/>
      <c r="F36" s="141" t="s">
        <v>43</v>
      </c>
      <c r="G36" s="141"/>
      <c r="H36" s="55">
        <v>0</v>
      </c>
      <c r="I36" s="2"/>
    </row>
    <row r="37" spans="2:9" ht="18.75">
      <c r="B37" s="1"/>
      <c r="C37" s="145" t="s">
        <v>55</v>
      </c>
      <c r="D37" s="145"/>
      <c r="E37" s="6"/>
      <c r="F37" s="141" t="s">
        <v>43</v>
      </c>
      <c r="G37" s="141"/>
      <c r="H37" s="55">
        <v>0</v>
      </c>
      <c r="I37" s="2"/>
    </row>
    <row r="38" spans="2:9" ht="21">
      <c r="B38" s="1"/>
      <c r="C38" s="146" t="s">
        <v>46</v>
      </c>
      <c r="D38" s="146"/>
      <c r="E38" s="8"/>
      <c r="F38" s="126">
        <f>SUM(H33:H34)</f>
        <v>250</v>
      </c>
      <c r="G38" s="127"/>
      <c r="H38" s="128"/>
      <c r="I38" s="2"/>
    </row>
    <row r="39" spans="2:9" s="49" customFormat="1" ht="23.25">
      <c r="B39" s="50"/>
      <c r="C39" s="143" t="s">
        <v>66</v>
      </c>
      <c r="D39" s="144"/>
      <c r="E39" s="51"/>
      <c r="F39" s="138" t="s">
        <v>22</v>
      </c>
      <c r="G39" s="139"/>
      <c r="H39" s="140"/>
      <c r="I39" s="61" t="s">
        <v>78</v>
      </c>
    </row>
    <row r="40" spans="2:9" ht="23.25">
      <c r="B40" s="1"/>
      <c r="C40" s="145" t="s">
        <v>67</v>
      </c>
      <c r="D40" s="145"/>
      <c r="E40" s="6"/>
      <c r="F40" s="73">
        <v>10</v>
      </c>
      <c r="G40" s="56" t="s">
        <v>51</v>
      </c>
      <c r="H40" s="55">
        <f>VLOOKUP(F39,'Informações Gerais'!G16:H21,2)*(100%-_xlfn.IFERROR(VLOOKUP(F40,'Informações Gerais'!C25:D30,2),0))</f>
        <v>59.9</v>
      </c>
      <c r="I40" s="61" t="s">
        <v>78</v>
      </c>
    </row>
    <row r="41" spans="2:9" ht="21">
      <c r="B41" s="1"/>
      <c r="C41" s="146" t="s">
        <v>46</v>
      </c>
      <c r="D41" s="146"/>
      <c r="E41" s="8"/>
      <c r="F41" s="126">
        <f>F40*H40</f>
        <v>599</v>
      </c>
      <c r="G41" s="127"/>
      <c r="H41" s="128"/>
      <c r="I41" s="2"/>
    </row>
    <row r="42" spans="2:9" ht="6" customHeight="1">
      <c r="B42" s="150"/>
      <c r="C42" s="151"/>
      <c r="D42" s="151"/>
      <c r="E42" s="151"/>
      <c r="F42" s="151"/>
      <c r="G42" s="151"/>
      <c r="H42" s="151"/>
      <c r="I42" s="152"/>
    </row>
    <row r="43" spans="2:9" ht="28.5">
      <c r="B43" s="1"/>
      <c r="C43" s="142" t="s">
        <v>54</v>
      </c>
      <c r="D43" s="142"/>
      <c r="E43" s="21"/>
      <c r="F43" s="129">
        <f>SUM(F41)+F38</f>
        <v>849</v>
      </c>
      <c r="G43" s="130"/>
      <c r="H43" s="131"/>
      <c r="I43" s="2"/>
    </row>
    <row r="44" spans="2:9" ht="20.25" customHeight="1" thickBot="1">
      <c r="B44" s="96"/>
      <c r="C44" s="97"/>
      <c r="D44" s="97"/>
      <c r="E44" s="97"/>
      <c r="F44" s="97"/>
      <c r="G44" s="97"/>
      <c r="H44" s="97"/>
      <c r="I44" s="98"/>
    </row>
  </sheetData>
  <sheetProtection/>
  <mergeCells count="64">
    <mergeCell ref="C24:D24"/>
    <mergeCell ref="C25:D25"/>
    <mergeCell ref="C36:D36"/>
    <mergeCell ref="B28:I28"/>
    <mergeCell ref="F13:G13"/>
    <mergeCell ref="C22:D22"/>
    <mergeCell ref="C23:D23"/>
    <mergeCell ref="B26:I26"/>
    <mergeCell ref="C17:H17"/>
    <mergeCell ref="F18:H18"/>
    <mergeCell ref="B44:I44"/>
    <mergeCell ref="B2:I2"/>
    <mergeCell ref="C4:D4"/>
    <mergeCell ref="C8:D8"/>
    <mergeCell ref="C9:D9"/>
    <mergeCell ref="B42:I42"/>
    <mergeCell ref="F41:H41"/>
    <mergeCell ref="F43:H43"/>
    <mergeCell ref="C40:D40"/>
    <mergeCell ref="C41:D41"/>
    <mergeCell ref="B1:I1"/>
    <mergeCell ref="C34:D34"/>
    <mergeCell ref="C35:D35"/>
    <mergeCell ref="C32:D32"/>
    <mergeCell ref="C33:D33"/>
    <mergeCell ref="F19:H19"/>
    <mergeCell ref="B16:I16"/>
    <mergeCell ref="C15:D15"/>
    <mergeCell ref="C12:D12"/>
    <mergeCell ref="C13:D13"/>
    <mergeCell ref="C43:D43"/>
    <mergeCell ref="F36:G36"/>
    <mergeCell ref="F37:G37"/>
    <mergeCell ref="C37:D37"/>
    <mergeCell ref="C39:D39"/>
    <mergeCell ref="C38:D38"/>
    <mergeCell ref="F39:H39"/>
    <mergeCell ref="C3:H3"/>
    <mergeCell ref="F4:H4"/>
    <mergeCell ref="F5:H5"/>
    <mergeCell ref="C20:D20"/>
    <mergeCell ref="C21:D21"/>
    <mergeCell ref="C18:D18"/>
    <mergeCell ref="C19:D19"/>
    <mergeCell ref="C11:D11"/>
    <mergeCell ref="F11:G11"/>
    <mergeCell ref="F15:H15"/>
    <mergeCell ref="C5:D5"/>
    <mergeCell ref="C10:D10"/>
    <mergeCell ref="C6:D6"/>
    <mergeCell ref="C7:D7"/>
    <mergeCell ref="F12:G12"/>
    <mergeCell ref="C14:D14"/>
    <mergeCell ref="F14:G14"/>
    <mergeCell ref="F25:H25"/>
    <mergeCell ref="F27:H27"/>
    <mergeCell ref="C30:H30"/>
    <mergeCell ref="F31:H31"/>
    <mergeCell ref="F32:H32"/>
    <mergeCell ref="F38:H38"/>
    <mergeCell ref="F35:G35"/>
    <mergeCell ref="C31:D31"/>
    <mergeCell ref="C27:D27"/>
    <mergeCell ref="B29:I29"/>
  </mergeCells>
  <dataValidations count="2">
    <dataValidation type="list" allowBlank="1" showInputMessage="1" showErrorMessage="1" sqref="F19 F5 F32">
      <formula1>Lista1</formula1>
    </dataValidation>
    <dataValidation type="list" allowBlank="1" showInputMessage="1" showErrorMessage="1" sqref="F39">
      <formula1>lista2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Fausto</dc:creator>
  <cp:keywords/>
  <dc:description/>
  <cp:lastModifiedBy>Fausto</cp:lastModifiedBy>
  <dcterms:created xsi:type="dcterms:W3CDTF">2016-08-08T19:00:27Z</dcterms:created>
  <dcterms:modified xsi:type="dcterms:W3CDTF">2016-11-02T22:00:23Z</dcterms:modified>
  <cp:category/>
  <cp:version/>
  <cp:contentType/>
  <cp:contentStatus/>
</cp:coreProperties>
</file>